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3 - POLYTECHNICKÁ UČE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03 - POLYTECHNICKÁ UČE...'!$C$148:$K$1580</definedName>
    <definedName name="_xlnm.Print_Area" localSheetId="1">'SO 03 - POLYTECHNICKÁ UČE...'!$C$4:$J$76,'SO 03 - POLYTECHNICKÁ UČE...'!$C$82:$J$130,'SO 03 - POLYTECHNICKÁ UČE...'!$C$136:$K$1580</definedName>
    <definedName name="_xlnm.Print_Titles" localSheetId="1">'SO 03 - POLYTECHNICKÁ UČE...'!$148:$148</definedName>
    <definedName name="_xlnm.Print_Area" localSheetId="2">'Seznam figur'!$C$4:$G$496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1580"/>
  <c r="BH1580"/>
  <c r="BG1580"/>
  <c r="BF1580"/>
  <c r="T1580"/>
  <c r="R1580"/>
  <c r="P1580"/>
  <c r="BI1579"/>
  <c r="BH1579"/>
  <c r="BG1579"/>
  <c r="BF1579"/>
  <c r="T1579"/>
  <c r="R1579"/>
  <c r="P1579"/>
  <c r="BI1578"/>
  <c r="BH1578"/>
  <c r="BG1578"/>
  <c r="BF1578"/>
  <c r="T1578"/>
  <c r="R1578"/>
  <c r="P1578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4"/>
  <c r="BH1574"/>
  <c r="BG1574"/>
  <c r="BF1574"/>
  <c r="T1574"/>
  <c r="R1574"/>
  <c r="P1574"/>
  <c r="BI1570"/>
  <c r="BH1570"/>
  <c r="BG1570"/>
  <c r="BF1570"/>
  <c r="T1570"/>
  <c r="R1570"/>
  <c r="P1570"/>
  <c r="BI1528"/>
  <c r="BH1528"/>
  <c r="BG1528"/>
  <c r="BF1528"/>
  <c r="T1528"/>
  <c r="R1528"/>
  <c r="P1528"/>
  <c r="BI1520"/>
  <c r="BH1520"/>
  <c r="BG1520"/>
  <c r="BF1520"/>
  <c r="T1520"/>
  <c r="R1520"/>
  <c r="P1520"/>
  <c r="BI1517"/>
  <c r="BH1517"/>
  <c r="BG1517"/>
  <c r="BF1517"/>
  <c r="T1517"/>
  <c r="R1517"/>
  <c r="P1517"/>
  <c r="BI1509"/>
  <c r="BH1509"/>
  <c r="BG1509"/>
  <c r="BF1509"/>
  <c r="T1509"/>
  <c r="R1509"/>
  <c r="P1509"/>
  <c r="BI1505"/>
  <c r="BH1505"/>
  <c r="BG1505"/>
  <c r="BF1505"/>
  <c r="T1505"/>
  <c r="R1505"/>
  <c r="P1505"/>
  <c r="BI1501"/>
  <c r="BH1501"/>
  <c r="BG1501"/>
  <c r="BF1501"/>
  <c r="T1501"/>
  <c r="R1501"/>
  <c r="P1501"/>
  <c r="BI1497"/>
  <c r="BH1497"/>
  <c r="BG1497"/>
  <c r="BF1497"/>
  <c r="T1497"/>
  <c r="R1497"/>
  <c r="P1497"/>
  <c r="BI1493"/>
  <c r="BH1493"/>
  <c r="BG1493"/>
  <c r="BF1493"/>
  <c r="T1493"/>
  <c r="R1493"/>
  <c r="P1493"/>
  <c r="BI1489"/>
  <c r="BH1489"/>
  <c r="BG1489"/>
  <c r="BF1489"/>
  <c r="T1489"/>
  <c r="R1489"/>
  <c r="P1489"/>
  <c r="BI1486"/>
  <c r="BH1486"/>
  <c r="BG1486"/>
  <c r="BF1486"/>
  <c r="T1486"/>
  <c r="R1486"/>
  <c r="P1486"/>
  <c r="BI1483"/>
  <c r="BH1483"/>
  <c r="BG1483"/>
  <c r="BF1483"/>
  <c r="T1483"/>
  <c r="R1483"/>
  <c r="P1483"/>
  <c r="BI1468"/>
  <c r="BH1468"/>
  <c r="BG1468"/>
  <c r="BF1468"/>
  <c r="T1468"/>
  <c r="R1468"/>
  <c r="P1468"/>
  <c r="BI1466"/>
  <c r="BH1466"/>
  <c r="BG1466"/>
  <c r="BF1466"/>
  <c r="T1466"/>
  <c r="R1466"/>
  <c r="P1466"/>
  <c r="BI1464"/>
  <c r="BH1464"/>
  <c r="BG1464"/>
  <c r="BF1464"/>
  <c r="T1464"/>
  <c r="R1464"/>
  <c r="P1464"/>
  <c r="BI1462"/>
  <c r="BH1462"/>
  <c r="BG1462"/>
  <c r="BF1462"/>
  <c r="T1462"/>
  <c r="R1462"/>
  <c r="P1462"/>
  <c r="BI1461"/>
  <c r="BH1461"/>
  <c r="BG1461"/>
  <c r="BF1461"/>
  <c r="T1461"/>
  <c r="R1461"/>
  <c r="P1461"/>
  <c r="BI1459"/>
  <c r="BH1459"/>
  <c r="BG1459"/>
  <c r="BF1459"/>
  <c r="T1459"/>
  <c r="R1459"/>
  <c r="P1459"/>
  <c r="BI1456"/>
  <c r="BH1456"/>
  <c r="BG1456"/>
  <c r="BF1456"/>
  <c r="T1456"/>
  <c r="R1456"/>
  <c r="P1456"/>
  <c r="BI1453"/>
  <c r="BH1453"/>
  <c r="BG1453"/>
  <c r="BF1453"/>
  <c r="T1453"/>
  <c r="R1453"/>
  <c r="P1453"/>
  <c r="BI1436"/>
  <c r="BH1436"/>
  <c r="BG1436"/>
  <c r="BF1436"/>
  <c r="T1436"/>
  <c r="R1436"/>
  <c r="P1436"/>
  <c r="BI1413"/>
  <c r="BH1413"/>
  <c r="BG1413"/>
  <c r="BF1413"/>
  <c r="T1413"/>
  <c r="R1413"/>
  <c r="P1413"/>
  <c r="BI1402"/>
  <c r="BH1402"/>
  <c r="BG1402"/>
  <c r="BF1402"/>
  <c r="T1402"/>
  <c r="R1402"/>
  <c r="P1402"/>
  <c r="BI1398"/>
  <c r="BH1398"/>
  <c r="BG1398"/>
  <c r="BF1398"/>
  <c r="T1398"/>
  <c r="R1398"/>
  <c r="P1398"/>
  <c r="BI1372"/>
  <c r="BH1372"/>
  <c r="BG1372"/>
  <c r="BF1372"/>
  <c r="T1372"/>
  <c r="R1372"/>
  <c r="P1372"/>
  <c r="BI1369"/>
  <c r="BH1369"/>
  <c r="BG1369"/>
  <c r="BF1369"/>
  <c r="T1369"/>
  <c r="R1369"/>
  <c r="P1369"/>
  <c r="BI1366"/>
  <c r="BH1366"/>
  <c r="BG1366"/>
  <c r="BF1366"/>
  <c r="T1366"/>
  <c r="R1366"/>
  <c r="P1366"/>
  <c r="BI1363"/>
  <c r="BH1363"/>
  <c r="BG1363"/>
  <c r="BF1363"/>
  <c r="T1363"/>
  <c r="R1363"/>
  <c r="P1363"/>
  <c r="BI1360"/>
  <c r="BH1360"/>
  <c r="BG1360"/>
  <c r="BF1360"/>
  <c r="T1360"/>
  <c r="R1360"/>
  <c r="P1360"/>
  <c r="BI1358"/>
  <c r="BH1358"/>
  <c r="BG1358"/>
  <c r="BF1358"/>
  <c r="T1358"/>
  <c r="R1358"/>
  <c r="P1358"/>
  <c r="BI1357"/>
  <c r="BH1357"/>
  <c r="BG1357"/>
  <c r="BF1357"/>
  <c r="T1357"/>
  <c r="R1357"/>
  <c r="P1357"/>
  <c r="BI1354"/>
  <c r="BH1354"/>
  <c r="BG1354"/>
  <c r="BF1354"/>
  <c r="T1354"/>
  <c r="R1354"/>
  <c r="P1354"/>
  <c r="BI1351"/>
  <c r="BH1351"/>
  <c r="BG1351"/>
  <c r="BF1351"/>
  <c r="T1351"/>
  <c r="R1351"/>
  <c r="P1351"/>
  <c r="BI1348"/>
  <c r="BH1348"/>
  <c r="BG1348"/>
  <c r="BF1348"/>
  <c r="T1348"/>
  <c r="R1348"/>
  <c r="P1348"/>
  <c r="BI1345"/>
  <c r="BH1345"/>
  <c r="BG1345"/>
  <c r="BF1345"/>
  <c r="T1345"/>
  <c r="R1345"/>
  <c r="P1345"/>
  <c r="BI1342"/>
  <c r="BH1342"/>
  <c r="BG1342"/>
  <c r="BF1342"/>
  <c r="T1342"/>
  <c r="R1342"/>
  <c r="P1342"/>
  <c r="BI1339"/>
  <c r="BH1339"/>
  <c r="BG1339"/>
  <c r="BF1339"/>
  <c r="T1339"/>
  <c r="R1339"/>
  <c r="P1339"/>
  <c r="BI1336"/>
  <c r="BH1336"/>
  <c r="BG1336"/>
  <c r="BF1336"/>
  <c r="T1336"/>
  <c r="R1336"/>
  <c r="P1336"/>
  <c r="BI1334"/>
  <c r="BH1334"/>
  <c r="BG1334"/>
  <c r="BF1334"/>
  <c r="T1334"/>
  <c r="R1334"/>
  <c r="P1334"/>
  <c r="BI1333"/>
  <c r="BH1333"/>
  <c r="BG1333"/>
  <c r="BF1333"/>
  <c r="T1333"/>
  <c r="R1333"/>
  <c r="P1333"/>
  <c r="BI1331"/>
  <c r="BH1331"/>
  <c r="BG1331"/>
  <c r="BF1331"/>
  <c r="T1331"/>
  <c r="R1331"/>
  <c r="P1331"/>
  <c r="BI1328"/>
  <c r="BH1328"/>
  <c r="BG1328"/>
  <c r="BF1328"/>
  <c r="T1328"/>
  <c r="R1328"/>
  <c r="P1328"/>
  <c r="BI1323"/>
  <c r="BH1323"/>
  <c r="BG1323"/>
  <c r="BF1323"/>
  <c r="T1323"/>
  <c r="R1323"/>
  <c r="P1323"/>
  <c r="BI1319"/>
  <c r="BH1319"/>
  <c r="BG1319"/>
  <c r="BF1319"/>
  <c r="T1319"/>
  <c r="R1319"/>
  <c r="P1319"/>
  <c r="BI1317"/>
  <c r="BH1317"/>
  <c r="BG1317"/>
  <c r="BF1317"/>
  <c r="T1317"/>
  <c r="R1317"/>
  <c r="P1317"/>
  <c r="BI1314"/>
  <c r="BH1314"/>
  <c r="BG1314"/>
  <c r="BF1314"/>
  <c r="T1314"/>
  <c r="R1314"/>
  <c r="P1314"/>
  <c r="BI1309"/>
  <c r="BH1309"/>
  <c r="BG1309"/>
  <c r="BF1309"/>
  <c r="T1309"/>
  <c r="R1309"/>
  <c r="P1309"/>
  <c r="BI1306"/>
  <c r="BH1306"/>
  <c r="BG1306"/>
  <c r="BF1306"/>
  <c r="T1306"/>
  <c r="R1306"/>
  <c r="P1306"/>
  <c r="BI1303"/>
  <c r="BH1303"/>
  <c r="BG1303"/>
  <c r="BF1303"/>
  <c r="T1303"/>
  <c r="R1303"/>
  <c r="P1303"/>
  <c r="BI1299"/>
  <c r="BH1299"/>
  <c r="BG1299"/>
  <c r="BF1299"/>
  <c r="T1299"/>
  <c r="R1299"/>
  <c r="P1299"/>
  <c r="BI1296"/>
  <c r="BH1296"/>
  <c r="BG1296"/>
  <c r="BF1296"/>
  <c r="T1296"/>
  <c r="R1296"/>
  <c r="P1296"/>
  <c r="BI1294"/>
  <c r="BH1294"/>
  <c r="BG1294"/>
  <c r="BF1294"/>
  <c r="T1294"/>
  <c r="R1294"/>
  <c r="P1294"/>
  <c r="BI1293"/>
  <c r="BH1293"/>
  <c r="BG1293"/>
  <c r="BF1293"/>
  <c r="T1293"/>
  <c r="R1293"/>
  <c r="P1293"/>
  <c r="BI1291"/>
  <c r="BH1291"/>
  <c r="BG1291"/>
  <c r="BF1291"/>
  <c r="T1291"/>
  <c r="R1291"/>
  <c r="P1291"/>
  <c r="BI1289"/>
  <c r="BH1289"/>
  <c r="BG1289"/>
  <c r="BF1289"/>
  <c r="T1289"/>
  <c r="R1289"/>
  <c r="P1289"/>
  <c r="BI1286"/>
  <c r="BH1286"/>
  <c r="BG1286"/>
  <c r="BF1286"/>
  <c r="T1286"/>
  <c r="R1286"/>
  <c r="P1286"/>
  <c r="BI1284"/>
  <c r="BH1284"/>
  <c r="BG1284"/>
  <c r="BF1284"/>
  <c r="T1284"/>
  <c r="R1284"/>
  <c r="P1284"/>
  <c r="BI1281"/>
  <c r="BH1281"/>
  <c r="BG1281"/>
  <c r="BF1281"/>
  <c r="T1281"/>
  <c r="R1281"/>
  <c r="P1281"/>
  <c r="BI1279"/>
  <c r="BH1279"/>
  <c r="BG1279"/>
  <c r="BF1279"/>
  <c r="T1279"/>
  <c r="R1279"/>
  <c r="P1279"/>
  <c r="BI1276"/>
  <c r="BH1276"/>
  <c r="BG1276"/>
  <c r="BF1276"/>
  <c r="T1276"/>
  <c r="R1276"/>
  <c r="P1276"/>
  <c r="BI1274"/>
  <c r="BH1274"/>
  <c r="BG1274"/>
  <c r="BF1274"/>
  <c r="T1274"/>
  <c r="R1274"/>
  <c r="P1274"/>
  <c r="BI1273"/>
  <c r="BH1273"/>
  <c r="BG1273"/>
  <c r="BF1273"/>
  <c r="T1273"/>
  <c r="R1273"/>
  <c r="P1273"/>
  <c r="BI1270"/>
  <c r="BH1270"/>
  <c r="BG1270"/>
  <c r="BF1270"/>
  <c r="T1270"/>
  <c r="R1270"/>
  <c r="P1270"/>
  <c r="BI1268"/>
  <c r="BH1268"/>
  <c r="BG1268"/>
  <c r="BF1268"/>
  <c r="T1268"/>
  <c r="R1268"/>
  <c r="P1268"/>
  <c r="BI1265"/>
  <c r="BH1265"/>
  <c r="BG1265"/>
  <c r="BF1265"/>
  <c r="T1265"/>
  <c r="R1265"/>
  <c r="P1265"/>
  <c r="BI1262"/>
  <c r="BH1262"/>
  <c r="BG1262"/>
  <c r="BF1262"/>
  <c r="T1262"/>
  <c r="R1262"/>
  <c r="P1262"/>
  <c r="BI1257"/>
  <c r="BH1257"/>
  <c r="BG1257"/>
  <c r="BF1257"/>
  <c r="T1257"/>
  <c r="R1257"/>
  <c r="P1257"/>
  <c r="BI1255"/>
  <c r="BH1255"/>
  <c r="BG1255"/>
  <c r="BF1255"/>
  <c r="T1255"/>
  <c r="R1255"/>
  <c r="P1255"/>
  <c r="BI1244"/>
  <c r="BH1244"/>
  <c r="BG1244"/>
  <c r="BF1244"/>
  <c r="T1244"/>
  <c r="R1244"/>
  <c r="P1244"/>
  <c r="BI1232"/>
  <c r="BH1232"/>
  <c r="BG1232"/>
  <c r="BF1232"/>
  <c r="T1232"/>
  <c r="R1232"/>
  <c r="P1232"/>
  <c r="BI1230"/>
  <c r="BH1230"/>
  <c r="BG1230"/>
  <c r="BF1230"/>
  <c r="T1230"/>
  <c r="R1230"/>
  <c r="P1230"/>
  <c r="BI1219"/>
  <c r="BH1219"/>
  <c r="BG1219"/>
  <c r="BF1219"/>
  <c r="T1219"/>
  <c r="R1219"/>
  <c r="P1219"/>
  <c r="BI1216"/>
  <c r="BH1216"/>
  <c r="BG1216"/>
  <c r="BF1216"/>
  <c r="T1216"/>
  <c r="R1216"/>
  <c r="P1216"/>
  <c r="BI1213"/>
  <c r="BH1213"/>
  <c r="BG1213"/>
  <c r="BF1213"/>
  <c r="T1213"/>
  <c r="R1213"/>
  <c r="P1213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7"/>
  <c r="BH1207"/>
  <c r="BG1207"/>
  <c r="BF1207"/>
  <c r="T1207"/>
  <c r="R1207"/>
  <c r="P1207"/>
  <c r="BI1200"/>
  <c r="BH1200"/>
  <c r="BG1200"/>
  <c r="BF1200"/>
  <c r="T1200"/>
  <c r="R1200"/>
  <c r="P1200"/>
  <c r="BI1196"/>
  <c r="BH1196"/>
  <c r="BG1196"/>
  <c r="BF1196"/>
  <c r="T1196"/>
  <c r="R1196"/>
  <c r="P1196"/>
  <c r="BI1193"/>
  <c r="BH1193"/>
  <c r="BG1193"/>
  <c r="BF1193"/>
  <c r="T1193"/>
  <c r="R1193"/>
  <c r="P1193"/>
  <c r="BI1188"/>
  <c r="BH1188"/>
  <c r="BG1188"/>
  <c r="BF1188"/>
  <c r="T1188"/>
  <c r="R1188"/>
  <c r="P1188"/>
  <c r="BI1184"/>
  <c r="BH1184"/>
  <c r="BG1184"/>
  <c r="BF1184"/>
  <c r="T1184"/>
  <c r="R1184"/>
  <c r="P1184"/>
  <c r="BI1178"/>
  <c r="BH1178"/>
  <c r="BG1178"/>
  <c r="BF1178"/>
  <c r="T1178"/>
  <c r="R1178"/>
  <c r="P1178"/>
  <c r="BI1170"/>
  <c r="BH1170"/>
  <c r="BG1170"/>
  <c r="BF1170"/>
  <c r="T1170"/>
  <c r="R1170"/>
  <c r="P1170"/>
  <c r="BI1168"/>
  <c r="BH1168"/>
  <c r="BG1168"/>
  <c r="BF1168"/>
  <c r="T1168"/>
  <c r="R1168"/>
  <c r="P1168"/>
  <c r="BI1165"/>
  <c r="BH1165"/>
  <c r="BG1165"/>
  <c r="BF1165"/>
  <c r="T1165"/>
  <c r="R1165"/>
  <c r="P1165"/>
  <c r="BI1163"/>
  <c r="BH1163"/>
  <c r="BG1163"/>
  <c r="BF1163"/>
  <c r="T1163"/>
  <c r="R1163"/>
  <c r="P1163"/>
  <c r="BI1162"/>
  <c r="BH1162"/>
  <c r="BG1162"/>
  <c r="BF1162"/>
  <c r="T1162"/>
  <c r="R1162"/>
  <c r="P1162"/>
  <c r="BI1161"/>
  <c r="BH1161"/>
  <c r="BG1161"/>
  <c r="BF1161"/>
  <c r="T1161"/>
  <c r="R1161"/>
  <c r="P1161"/>
  <c r="BI1159"/>
  <c r="BH1159"/>
  <c r="BG1159"/>
  <c r="BF1159"/>
  <c r="T1159"/>
  <c r="R1159"/>
  <c r="P1159"/>
  <c r="BI1156"/>
  <c r="BH1156"/>
  <c r="BG1156"/>
  <c r="BF1156"/>
  <c r="T1156"/>
  <c r="R1156"/>
  <c r="P1156"/>
  <c r="BI1155"/>
  <c r="BH1155"/>
  <c r="BG1155"/>
  <c r="BF1155"/>
  <c r="T1155"/>
  <c r="R1155"/>
  <c r="P1155"/>
  <c r="BI1153"/>
  <c r="BH1153"/>
  <c r="BG1153"/>
  <c r="BF1153"/>
  <c r="T1153"/>
  <c r="R1153"/>
  <c r="P1153"/>
  <c r="BI1150"/>
  <c r="BH1150"/>
  <c r="BG1150"/>
  <c r="BF1150"/>
  <c r="T1150"/>
  <c r="R1150"/>
  <c r="P1150"/>
  <c r="BI1149"/>
  <c r="BH1149"/>
  <c r="BG1149"/>
  <c r="BF1149"/>
  <c r="T1149"/>
  <c r="R1149"/>
  <c r="P1149"/>
  <c r="BI1147"/>
  <c r="BH1147"/>
  <c r="BG1147"/>
  <c r="BF1147"/>
  <c r="T1147"/>
  <c r="R1147"/>
  <c r="P1147"/>
  <c r="BI1146"/>
  <c r="BH1146"/>
  <c r="BG1146"/>
  <c r="BF1146"/>
  <c r="T1146"/>
  <c r="R1146"/>
  <c r="P1146"/>
  <c r="BI1144"/>
  <c r="BH1144"/>
  <c r="BG1144"/>
  <c r="BF1144"/>
  <c r="T1144"/>
  <c r="R1144"/>
  <c r="P1144"/>
  <c r="BI1143"/>
  <c r="BH1143"/>
  <c r="BG1143"/>
  <c r="BF1143"/>
  <c r="T1143"/>
  <c r="R1143"/>
  <c r="P1143"/>
  <c r="BI1140"/>
  <c r="BH1140"/>
  <c r="BG1140"/>
  <c r="BF1140"/>
  <c r="T1140"/>
  <c r="R1140"/>
  <c r="P1140"/>
  <c r="BI1137"/>
  <c r="BH1137"/>
  <c r="BG1137"/>
  <c r="BF1137"/>
  <c r="T1137"/>
  <c r="R1137"/>
  <c r="P1137"/>
  <c r="BI1134"/>
  <c r="BH1134"/>
  <c r="BG1134"/>
  <c r="BF1134"/>
  <c r="T1134"/>
  <c r="R1134"/>
  <c r="P1134"/>
  <c r="BI1131"/>
  <c r="BH1131"/>
  <c r="BG1131"/>
  <c r="BF1131"/>
  <c r="T1131"/>
  <c r="R1131"/>
  <c r="P1131"/>
  <c r="BI1128"/>
  <c r="BH1128"/>
  <c r="BG1128"/>
  <c r="BF1128"/>
  <c r="T1128"/>
  <c r="R1128"/>
  <c r="P1128"/>
  <c r="BI1122"/>
  <c r="BH1122"/>
  <c r="BG1122"/>
  <c r="BF1122"/>
  <c r="T1122"/>
  <c r="R1122"/>
  <c r="P1122"/>
  <c r="BI1121"/>
  <c r="BH1121"/>
  <c r="BG1121"/>
  <c r="BF1121"/>
  <c r="T1121"/>
  <c r="R1121"/>
  <c r="P1121"/>
  <c r="BI1118"/>
  <c r="BH1118"/>
  <c r="BG1118"/>
  <c r="BF1118"/>
  <c r="T1118"/>
  <c r="R1118"/>
  <c r="P1118"/>
  <c r="BI1110"/>
  <c r="BH1110"/>
  <c r="BG1110"/>
  <c r="BF1110"/>
  <c r="T1110"/>
  <c r="R1110"/>
  <c r="P1110"/>
  <c r="BI1107"/>
  <c r="BH1107"/>
  <c r="BG1107"/>
  <c r="BF1107"/>
  <c r="T1107"/>
  <c r="R1107"/>
  <c r="P1107"/>
  <c r="BI1104"/>
  <c r="BH1104"/>
  <c r="BG1104"/>
  <c r="BF1104"/>
  <c r="T1104"/>
  <c r="R1104"/>
  <c r="P1104"/>
  <c r="BI1101"/>
  <c r="BH1101"/>
  <c r="BG1101"/>
  <c r="BF1101"/>
  <c r="T1101"/>
  <c r="R1101"/>
  <c r="P1101"/>
  <c r="BI1098"/>
  <c r="BH1098"/>
  <c r="BG1098"/>
  <c r="BF1098"/>
  <c r="T1098"/>
  <c r="R1098"/>
  <c r="P1098"/>
  <c r="BI1094"/>
  <c r="BH1094"/>
  <c r="BG1094"/>
  <c r="BF1094"/>
  <c r="T1094"/>
  <c r="R1094"/>
  <c r="P1094"/>
  <c r="BI1091"/>
  <c r="BH1091"/>
  <c r="BG1091"/>
  <c r="BF1091"/>
  <c r="T1091"/>
  <c r="R1091"/>
  <c r="P1091"/>
  <c r="BI1088"/>
  <c r="BH1088"/>
  <c r="BG1088"/>
  <c r="BF1088"/>
  <c r="T1088"/>
  <c r="R1088"/>
  <c r="P1088"/>
  <c r="BI1084"/>
  <c r="BH1084"/>
  <c r="BG1084"/>
  <c r="BF1084"/>
  <c r="T1084"/>
  <c r="R1084"/>
  <c r="P1084"/>
  <c r="BI1082"/>
  <c r="BH1082"/>
  <c r="BG1082"/>
  <c r="BF1082"/>
  <c r="T1082"/>
  <c r="R1082"/>
  <c r="P1082"/>
  <c r="BI1081"/>
  <c r="BH1081"/>
  <c r="BG1081"/>
  <c r="BF1081"/>
  <c r="T1081"/>
  <c r="R1081"/>
  <c r="P1081"/>
  <c r="BI1080"/>
  <c r="BH1080"/>
  <c r="BG1080"/>
  <c r="BF1080"/>
  <c r="T1080"/>
  <c r="R1080"/>
  <c r="P1080"/>
  <c r="BI1074"/>
  <c r="BH1074"/>
  <c r="BG1074"/>
  <c r="BF1074"/>
  <c r="T1074"/>
  <c r="R1074"/>
  <c r="P1074"/>
  <c r="BI1069"/>
  <c r="BH1069"/>
  <c r="BG1069"/>
  <c r="BF1069"/>
  <c r="T1069"/>
  <c r="R1069"/>
  <c r="P1069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3"/>
  <c r="BH1063"/>
  <c r="BG1063"/>
  <c r="BF1063"/>
  <c r="T1063"/>
  <c r="R1063"/>
  <c r="P1063"/>
  <c r="BI1062"/>
  <c r="BH1062"/>
  <c r="BG1062"/>
  <c r="BF1062"/>
  <c r="T1062"/>
  <c r="R1062"/>
  <c r="P1062"/>
  <c r="BI1059"/>
  <c r="BH1059"/>
  <c r="BG1059"/>
  <c r="BF1059"/>
  <c r="T1059"/>
  <c r="R1059"/>
  <c r="P1059"/>
  <c r="BI1058"/>
  <c r="BH1058"/>
  <c r="BG1058"/>
  <c r="BF1058"/>
  <c r="T1058"/>
  <c r="R1058"/>
  <c r="P1058"/>
  <c r="BI1055"/>
  <c r="BH1055"/>
  <c r="BG1055"/>
  <c r="BF1055"/>
  <c r="T1055"/>
  <c r="R1055"/>
  <c r="P1055"/>
  <c r="BI1052"/>
  <c r="BH1052"/>
  <c r="BG1052"/>
  <c r="BF1052"/>
  <c r="T1052"/>
  <c r="R1052"/>
  <c r="P1052"/>
  <c r="BI1049"/>
  <c r="BH1049"/>
  <c r="BG1049"/>
  <c r="BF1049"/>
  <c r="T1049"/>
  <c r="R1049"/>
  <c r="P1049"/>
  <c r="BI1046"/>
  <c r="BH1046"/>
  <c r="BG1046"/>
  <c r="BF1046"/>
  <c r="T1046"/>
  <c r="R1046"/>
  <c r="P1046"/>
  <c r="BI1035"/>
  <c r="BH1035"/>
  <c r="BG1035"/>
  <c r="BF1035"/>
  <c r="T1035"/>
  <c r="R1035"/>
  <c r="P1035"/>
  <c r="BI1032"/>
  <c r="BH1032"/>
  <c r="BG1032"/>
  <c r="BF1032"/>
  <c r="T1032"/>
  <c r="R1032"/>
  <c r="P1032"/>
  <c r="BI1029"/>
  <c r="BH1029"/>
  <c r="BG1029"/>
  <c r="BF1029"/>
  <c r="T1029"/>
  <c r="R1029"/>
  <c r="P1029"/>
  <c r="BI1026"/>
  <c r="BH1026"/>
  <c r="BG1026"/>
  <c r="BF1026"/>
  <c r="T1026"/>
  <c r="R1026"/>
  <c r="P1026"/>
  <c r="BI1021"/>
  <c r="BH1021"/>
  <c r="BG1021"/>
  <c r="BF1021"/>
  <c r="T1021"/>
  <c r="R1021"/>
  <c r="P1021"/>
  <c r="BI1018"/>
  <c r="BH1018"/>
  <c r="BG1018"/>
  <c r="BF1018"/>
  <c r="T1018"/>
  <c r="R1018"/>
  <c r="P1018"/>
  <c r="BI1015"/>
  <c r="BH1015"/>
  <c r="BG1015"/>
  <c r="BF1015"/>
  <c r="T1015"/>
  <c r="R1015"/>
  <c r="P1015"/>
  <c r="BI1010"/>
  <c r="BH1010"/>
  <c r="BG1010"/>
  <c r="BF1010"/>
  <c r="T1010"/>
  <c r="R1010"/>
  <c r="P1010"/>
  <c r="BI1008"/>
  <c r="BH1008"/>
  <c r="BG1008"/>
  <c r="BF1008"/>
  <c r="T1008"/>
  <c r="R1008"/>
  <c r="P1008"/>
  <c r="BI1007"/>
  <c r="BH1007"/>
  <c r="BG1007"/>
  <c r="BF1007"/>
  <c r="T1007"/>
  <c r="R1007"/>
  <c r="P1007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8"/>
  <c r="BH998"/>
  <c r="BG998"/>
  <c r="BF998"/>
  <c r="T998"/>
  <c r="R998"/>
  <c r="P998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89"/>
  <c r="BH989"/>
  <c r="BG989"/>
  <c r="BF989"/>
  <c r="T989"/>
  <c r="R989"/>
  <c r="P989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0"/>
  <c r="BH970"/>
  <c r="BG970"/>
  <c r="BF970"/>
  <c r="T970"/>
  <c r="R970"/>
  <c r="P970"/>
  <c r="BI969"/>
  <c r="BH969"/>
  <c r="BG969"/>
  <c r="BF969"/>
  <c r="T969"/>
  <c r="R969"/>
  <c r="P969"/>
  <c r="BI967"/>
  <c r="BH967"/>
  <c r="BG967"/>
  <c r="BF967"/>
  <c r="T967"/>
  <c r="R967"/>
  <c r="P967"/>
  <c r="BI966"/>
  <c r="BH966"/>
  <c r="BG966"/>
  <c r="BF966"/>
  <c r="T966"/>
  <c r="R966"/>
  <c r="P966"/>
  <c r="BI964"/>
  <c r="BH964"/>
  <c r="BG964"/>
  <c r="BF964"/>
  <c r="T964"/>
  <c r="R964"/>
  <c r="P964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7"/>
  <c r="BH957"/>
  <c r="BG957"/>
  <c r="BF957"/>
  <c r="T957"/>
  <c r="R957"/>
  <c r="P957"/>
  <c r="BI953"/>
  <c r="BH953"/>
  <c r="BG953"/>
  <c r="BF953"/>
  <c r="T953"/>
  <c r="R953"/>
  <c r="P953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8"/>
  <c r="BH938"/>
  <c r="BG938"/>
  <c r="BF938"/>
  <c r="T938"/>
  <c r="R938"/>
  <c r="P938"/>
  <c r="BI936"/>
  <c r="BH936"/>
  <c r="BG936"/>
  <c r="BF936"/>
  <c r="T936"/>
  <c r="R936"/>
  <c r="P936"/>
  <c r="BI934"/>
  <c r="BH934"/>
  <c r="BG934"/>
  <c r="BF934"/>
  <c r="T934"/>
  <c r="R934"/>
  <c r="P934"/>
  <c r="BI932"/>
  <c r="BH932"/>
  <c r="BG932"/>
  <c r="BF932"/>
  <c r="T932"/>
  <c r="R932"/>
  <c r="P932"/>
  <c r="BI930"/>
  <c r="BH930"/>
  <c r="BG930"/>
  <c r="BF930"/>
  <c r="T930"/>
  <c r="R930"/>
  <c r="P930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1"/>
  <c r="BH911"/>
  <c r="BG911"/>
  <c r="BF911"/>
  <c r="T911"/>
  <c r="R911"/>
  <c r="P911"/>
  <c r="BI909"/>
  <c r="BH909"/>
  <c r="BG909"/>
  <c r="BF909"/>
  <c r="T909"/>
  <c r="R909"/>
  <c r="P909"/>
  <c r="BI907"/>
  <c r="BH907"/>
  <c r="BG907"/>
  <c r="BF907"/>
  <c r="T907"/>
  <c r="R907"/>
  <c r="P907"/>
  <c r="BI905"/>
  <c r="BH905"/>
  <c r="BG905"/>
  <c r="BF905"/>
  <c r="T905"/>
  <c r="R905"/>
  <c r="P905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6"/>
  <c r="BH896"/>
  <c r="BG896"/>
  <c r="BF896"/>
  <c r="T896"/>
  <c r="R896"/>
  <c r="P896"/>
  <c r="BI894"/>
  <c r="BH894"/>
  <c r="BG894"/>
  <c r="BF894"/>
  <c r="T894"/>
  <c r="R894"/>
  <c r="P894"/>
  <c r="BI891"/>
  <c r="BH891"/>
  <c r="BG891"/>
  <c r="BF891"/>
  <c r="T891"/>
  <c r="R891"/>
  <c r="P891"/>
  <c r="BI889"/>
  <c r="BH889"/>
  <c r="BG889"/>
  <c r="BF889"/>
  <c r="T889"/>
  <c r="R889"/>
  <c r="P889"/>
  <c r="BI886"/>
  <c r="BH886"/>
  <c r="BG886"/>
  <c r="BF886"/>
  <c r="T886"/>
  <c r="R886"/>
  <c r="P886"/>
  <c r="BI884"/>
  <c r="BH884"/>
  <c r="BG884"/>
  <c r="BF884"/>
  <c r="T884"/>
  <c r="R884"/>
  <c r="P884"/>
  <c r="BI881"/>
  <c r="BH881"/>
  <c r="BG881"/>
  <c r="BF881"/>
  <c r="T881"/>
  <c r="R881"/>
  <c r="P881"/>
  <c r="BI879"/>
  <c r="BH879"/>
  <c r="BG879"/>
  <c r="BF879"/>
  <c r="T879"/>
  <c r="R879"/>
  <c r="P879"/>
  <c r="BI875"/>
  <c r="BH875"/>
  <c r="BG875"/>
  <c r="BF875"/>
  <c r="T875"/>
  <c r="R875"/>
  <c r="P875"/>
  <c r="BI873"/>
  <c r="BH873"/>
  <c r="BG873"/>
  <c r="BF873"/>
  <c r="T873"/>
  <c r="R873"/>
  <c r="P873"/>
  <c r="BI870"/>
  <c r="BH870"/>
  <c r="BG870"/>
  <c r="BF870"/>
  <c r="T870"/>
  <c r="R870"/>
  <c r="P870"/>
  <c r="BI868"/>
  <c r="BH868"/>
  <c r="BG868"/>
  <c r="BF868"/>
  <c r="T868"/>
  <c r="R868"/>
  <c r="P868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7"/>
  <c r="BH857"/>
  <c r="BG857"/>
  <c r="BF857"/>
  <c r="T857"/>
  <c r="R857"/>
  <c r="P857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3"/>
  <c r="BH843"/>
  <c r="BG843"/>
  <c r="BF843"/>
  <c r="T843"/>
  <c r="R843"/>
  <c r="P843"/>
  <c r="BI841"/>
  <c r="BH841"/>
  <c r="BG841"/>
  <c r="BF841"/>
  <c r="T841"/>
  <c r="R841"/>
  <c r="P841"/>
  <c r="BI837"/>
  <c r="BH837"/>
  <c r="BG837"/>
  <c r="BF837"/>
  <c r="T837"/>
  <c r="R837"/>
  <c r="P837"/>
  <c r="BI834"/>
  <c r="BH834"/>
  <c r="BG834"/>
  <c r="BF834"/>
  <c r="T834"/>
  <c r="R834"/>
  <c r="P834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6"/>
  <c r="BH826"/>
  <c r="BG826"/>
  <c r="BF826"/>
  <c r="T826"/>
  <c r="R826"/>
  <c r="P826"/>
  <c r="BI825"/>
  <c r="BH825"/>
  <c r="BG825"/>
  <c r="BF825"/>
  <c r="T825"/>
  <c r="R825"/>
  <c r="P825"/>
  <c r="BI822"/>
  <c r="BH822"/>
  <c r="BG822"/>
  <c r="BF822"/>
  <c r="T822"/>
  <c r="R822"/>
  <c r="P822"/>
  <c r="BI819"/>
  <c r="BH819"/>
  <c r="BG819"/>
  <c r="BF819"/>
  <c r="T819"/>
  <c r="R819"/>
  <c r="P819"/>
  <c r="BI817"/>
  <c r="BH817"/>
  <c r="BG817"/>
  <c r="BF817"/>
  <c r="T817"/>
  <c r="R817"/>
  <c r="P817"/>
  <c r="BI816"/>
  <c r="BH816"/>
  <c r="BG816"/>
  <c r="BF816"/>
  <c r="T816"/>
  <c r="R816"/>
  <c r="P816"/>
  <c r="BI812"/>
  <c r="BH812"/>
  <c r="BG812"/>
  <c r="BF812"/>
  <c r="T812"/>
  <c r="R812"/>
  <c r="P812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3"/>
  <c r="BH803"/>
  <c r="BG803"/>
  <c r="BF803"/>
  <c r="T803"/>
  <c r="R803"/>
  <c r="P803"/>
  <c r="BI799"/>
  <c r="BH799"/>
  <c r="BG799"/>
  <c r="BF799"/>
  <c r="T799"/>
  <c r="R799"/>
  <c r="P799"/>
  <c r="BI795"/>
  <c r="BH795"/>
  <c r="BG795"/>
  <c r="BF795"/>
  <c r="T795"/>
  <c r="R795"/>
  <c r="P795"/>
  <c r="BI792"/>
  <c r="BH792"/>
  <c r="BG792"/>
  <c r="BF792"/>
  <c r="T792"/>
  <c r="R792"/>
  <c r="P792"/>
  <c r="BI788"/>
  <c r="BH788"/>
  <c r="BG788"/>
  <c r="BF788"/>
  <c r="T788"/>
  <c r="R788"/>
  <c r="P788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0"/>
  <c r="BH780"/>
  <c r="BG780"/>
  <c r="BF780"/>
  <c r="T780"/>
  <c r="R780"/>
  <c r="P780"/>
  <c r="BI777"/>
  <c r="BH777"/>
  <c r="BG777"/>
  <c r="BF777"/>
  <c r="T777"/>
  <c r="R777"/>
  <c r="P777"/>
  <c r="BI774"/>
  <c r="BH774"/>
  <c r="BG774"/>
  <c r="BF774"/>
  <c r="T774"/>
  <c r="R774"/>
  <c r="P774"/>
  <c r="BI771"/>
  <c r="BH771"/>
  <c r="BG771"/>
  <c r="BF771"/>
  <c r="T771"/>
  <c r="R771"/>
  <c r="P771"/>
  <c r="BI768"/>
  <c r="BH768"/>
  <c r="BG768"/>
  <c r="BF768"/>
  <c r="T768"/>
  <c r="R768"/>
  <c r="P768"/>
  <c r="BI765"/>
  <c r="BH765"/>
  <c r="BG765"/>
  <c r="BF765"/>
  <c r="T765"/>
  <c r="R765"/>
  <c r="P765"/>
  <c r="BI762"/>
  <c r="BH762"/>
  <c r="BG762"/>
  <c r="BF762"/>
  <c r="T762"/>
  <c r="R762"/>
  <c r="P762"/>
  <c r="BI760"/>
  <c r="BH760"/>
  <c r="BG760"/>
  <c r="BF760"/>
  <c r="T760"/>
  <c r="R760"/>
  <c r="P760"/>
  <c r="BI759"/>
  <c r="BH759"/>
  <c r="BG759"/>
  <c r="BF759"/>
  <c r="T759"/>
  <c r="R759"/>
  <c r="P759"/>
  <c r="BI756"/>
  <c r="BH756"/>
  <c r="BG756"/>
  <c r="BF756"/>
  <c r="T756"/>
  <c r="R756"/>
  <c r="P756"/>
  <c r="BI753"/>
  <c r="BH753"/>
  <c r="BG753"/>
  <c r="BF753"/>
  <c r="T753"/>
  <c r="R753"/>
  <c r="P753"/>
  <c r="BI750"/>
  <c r="BH750"/>
  <c r="BG750"/>
  <c r="BF750"/>
  <c r="T750"/>
  <c r="R750"/>
  <c r="P750"/>
  <c r="BI748"/>
  <c r="BH748"/>
  <c r="BG748"/>
  <c r="BF748"/>
  <c r="T748"/>
  <c r="R748"/>
  <c r="P748"/>
  <c r="BI745"/>
  <c r="BH745"/>
  <c r="BG745"/>
  <c r="BF745"/>
  <c r="T745"/>
  <c r="R745"/>
  <c r="P745"/>
  <c r="BI742"/>
  <c r="BH742"/>
  <c r="BG742"/>
  <c r="BF742"/>
  <c r="T742"/>
  <c r="R742"/>
  <c r="P742"/>
  <c r="BI738"/>
  <c r="BH738"/>
  <c r="BG738"/>
  <c r="BF738"/>
  <c r="T738"/>
  <c r="R738"/>
  <c r="P738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7"/>
  <c r="BH727"/>
  <c r="BG727"/>
  <c r="BF727"/>
  <c r="T727"/>
  <c r="R727"/>
  <c r="P727"/>
  <c r="BI723"/>
  <c r="BH723"/>
  <c r="BG723"/>
  <c r="BF723"/>
  <c r="T723"/>
  <c r="R723"/>
  <c r="P723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5"/>
  <c r="BH715"/>
  <c r="BG715"/>
  <c r="BF715"/>
  <c r="T715"/>
  <c r="R715"/>
  <c r="P715"/>
  <c r="BI712"/>
  <c r="BH712"/>
  <c r="BG712"/>
  <c r="BF712"/>
  <c r="T712"/>
  <c r="R712"/>
  <c r="P712"/>
  <c r="BI708"/>
  <c r="BH708"/>
  <c r="BG708"/>
  <c r="BF708"/>
  <c r="T708"/>
  <c r="R708"/>
  <c r="P708"/>
  <c r="BI705"/>
  <c r="BH705"/>
  <c r="BG705"/>
  <c r="BF705"/>
  <c r="T705"/>
  <c r="R705"/>
  <c r="P705"/>
  <c r="BI702"/>
  <c r="BH702"/>
  <c r="BG702"/>
  <c r="BF702"/>
  <c r="T702"/>
  <c r="R702"/>
  <c r="P702"/>
  <c r="BI698"/>
  <c r="BH698"/>
  <c r="BG698"/>
  <c r="BF698"/>
  <c r="T698"/>
  <c r="R698"/>
  <c r="P698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7"/>
  <c r="BH687"/>
  <c r="BG687"/>
  <c r="BF687"/>
  <c r="T687"/>
  <c r="R687"/>
  <c r="P687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78"/>
  <c r="BH678"/>
  <c r="BG678"/>
  <c r="BF678"/>
  <c r="T678"/>
  <c r="R678"/>
  <c r="P678"/>
  <c r="BI676"/>
  <c r="BH676"/>
  <c r="BG676"/>
  <c r="BF676"/>
  <c r="T676"/>
  <c r="R676"/>
  <c r="P676"/>
  <c r="BI673"/>
  <c r="BH673"/>
  <c r="BG673"/>
  <c r="BF673"/>
  <c r="T673"/>
  <c r="R673"/>
  <c r="P673"/>
  <c r="BI670"/>
  <c r="BH670"/>
  <c r="BG670"/>
  <c r="BF670"/>
  <c r="T670"/>
  <c r="R670"/>
  <c r="P670"/>
  <c r="BI668"/>
  <c r="BH668"/>
  <c r="BG668"/>
  <c r="BF668"/>
  <c r="T668"/>
  <c r="R668"/>
  <c r="P668"/>
  <c r="BI665"/>
  <c r="BH665"/>
  <c r="BG665"/>
  <c r="BF665"/>
  <c r="T665"/>
  <c r="R665"/>
  <c r="P665"/>
  <c r="BI663"/>
  <c r="BH663"/>
  <c r="BG663"/>
  <c r="BF663"/>
  <c r="T663"/>
  <c r="R663"/>
  <c r="P663"/>
  <c r="BI660"/>
  <c r="BH660"/>
  <c r="BG660"/>
  <c r="BF660"/>
  <c r="T660"/>
  <c r="R660"/>
  <c r="P660"/>
  <c r="BI658"/>
  <c r="BH658"/>
  <c r="BG658"/>
  <c r="BF658"/>
  <c r="T658"/>
  <c r="R658"/>
  <c r="P658"/>
  <c r="BI654"/>
  <c r="BH654"/>
  <c r="BG654"/>
  <c r="BF654"/>
  <c r="T654"/>
  <c r="R654"/>
  <c r="P654"/>
  <c r="BI652"/>
  <c r="BH652"/>
  <c r="BG652"/>
  <c r="BF652"/>
  <c r="T652"/>
  <c r="R652"/>
  <c r="P652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21"/>
  <c r="BH621"/>
  <c r="BG621"/>
  <c r="BF621"/>
  <c r="T621"/>
  <c r="R621"/>
  <c r="P621"/>
  <c r="BI617"/>
  <c r="BH617"/>
  <c r="BG617"/>
  <c r="BF617"/>
  <c r="T617"/>
  <c r="T616"/>
  <c r="R617"/>
  <c r="R616"/>
  <c r="P617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79"/>
  <c r="BH579"/>
  <c r="BG579"/>
  <c r="BF579"/>
  <c r="T579"/>
  <c r="R579"/>
  <c r="P579"/>
  <c r="BI575"/>
  <c r="BH575"/>
  <c r="BG575"/>
  <c r="BF575"/>
  <c r="T575"/>
  <c r="R575"/>
  <c r="P575"/>
  <c r="BI566"/>
  <c r="BH566"/>
  <c r="BG566"/>
  <c r="BF566"/>
  <c r="T566"/>
  <c r="R566"/>
  <c r="P566"/>
  <c r="BI562"/>
  <c r="BH562"/>
  <c r="BG562"/>
  <c r="BF562"/>
  <c r="T562"/>
  <c r="R562"/>
  <c r="P562"/>
  <c r="BI547"/>
  <c r="BH547"/>
  <c r="BG547"/>
  <c r="BF547"/>
  <c r="T547"/>
  <c r="R547"/>
  <c r="P547"/>
  <c r="BI542"/>
  <c r="BH542"/>
  <c r="BG542"/>
  <c r="BF542"/>
  <c r="T542"/>
  <c r="R542"/>
  <c r="P542"/>
  <c r="BI539"/>
  <c r="BH539"/>
  <c r="BG539"/>
  <c r="BF539"/>
  <c r="T539"/>
  <c r="R539"/>
  <c r="P539"/>
  <c r="BI535"/>
  <c r="BH535"/>
  <c r="BG535"/>
  <c r="BF535"/>
  <c r="T535"/>
  <c r="R535"/>
  <c r="P53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0"/>
  <c r="BH480"/>
  <c r="BG480"/>
  <c r="BF480"/>
  <c r="T480"/>
  <c r="R480"/>
  <c r="P480"/>
  <c r="BI475"/>
  <c r="BH475"/>
  <c r="BG475"/>
  <c r="BF475"/>
  <c r="T475"/>
  <c r="R475"/>
  <c r="P475"/>
  <c r="BI472"/>
  <c r="BH472"/>
  <c r="BG472"/>
  <c r="BF472"/>
  <c r="T472"/>
  <c r="R472"/>
  <c r="P472"/>
  <c r="BI468"/>
  <c r="BH468"/>
  <c r="BG468"/>
  <c r="BF468"/>
  <c r="T468"/>
  <c r="R468"/>
  <c r="P468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5"/>
  <c r="BH445"/>
  <c r="BG445"/>
  <c r="BF445"/>
  <c r="T445"/>
  <c r="R445"/>
  <c r="P445"/>
  <c r="BI440"/>
  <c r="BH440"/>
  <c r="BG440"/>
  <c r="BF440"/>
  <c r="T440"/>
  <c r="R440"/>
  <c r="P440"/>
  <c r="BI436"/>
  <c r="BH436"/>
  <c r="BG436"/>
  <c r="BF436"/>
  <c r="T436"/>
  <c r="R436"/>
  <c r="P436"/>
  <c r="BI430"/>
  <c r="BH430"/>
  <c r="BG430"/>
  <c r="BF430"/>
  <c r="T430"/>
  <c r="R430"/>
  <c r="P430"/>
  <c r="BI427"/>
  <c r="BH427"/>
  <c r="BG427"/>
  <c r="BF427"/>
  <c r="T427"/>
  <c r="R427"/>
  <c r="P427"/>
  <c r="BI413"/>
  <c r="BH413"/>
  <c r="BG413"/>
  <c r="BF413"/>
  <c r="T413"/>
  <c r="R413"/>
  <c r="P413"/>
  <c r="BI409"/>
  <c r="BH409"/>
  <c r="BG409"/>
  <c r="BF409"/>
  <c r="T409"/>
  <c r="R409"/>
  <c r="P409"/>
  <c r="BI406"/>
  <c r="BH406"/>
  <c r="BG406"/>
  <c r="BF406"/>
  <c r="T406"/>
  <c r="R406"/>
  <c r="P406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57"/>
  <c r="BH357"/>
  <c r="BG357"/>
  <c r="BF357"/>
  <c r="T357"/>
  <c r="R357"/>
  <c r="P357"/>
  <c r="BI353"/>
  <c r="BH353"/>
  <c r="BG353"/>
  <c r="BF353"/>
  <c r="T353"/>
  <c r="R353"/>
  <c r="P353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5"/>
  <c r="BH325"/>
  <c r="BG325"/>
  <c r="BF325"/>
  <c r="T325"/>
  <c r="R325"/>
  <c r="P325"/>
  <c r="BI321"/>
  <c r="BH321"/>
  <c r="BG321"/>
  <c r="BF321"/>
  <c r="T321"/>
  <c r="R321"/>
  <c r="P321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68"/>
  <c r="BH268"/>
  <c r="BG268"/>
  <c r="BF268"/>
  <c r="T268"/>
  <c r="R268"/>
  <c r="P268"/>
  <c r="BI265"/>
  <c r="BH265"/>
  <c r="BG265"/>
  <c r="BF265"/>
  <c r="T265"/>
  <c r="R265"/>
  <c r="P265"/>
  <c r="BI257"/>
  <c r="BH257"/>
  <c r="BG257"/>
  <c r="BF257"/>
  <c r="T257"/>
  <c r="R257"/>
  <c r="P257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8"/>
  <c r="BH188"/>
  <c r="BG188"/>
  <c r="BF188"/>
  <c r="T188"/>
  <c r="R188"/>
  <c r="P188"/>
  <c r="BI180"/>
  <c r="BH180"/>
  <c r="BG180"/>
  <c r="BF180"/>
  <c r="T180"/>
  <c r="R180"/>
  <c r="P180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J146"/>
  <c r="J145"/>
  <c r="F145"/>
  <c r="F143"/>
  <c r="E141"/>
  <c r="J92"/>
  <c r="J91"/>
  <c r="F91"/>
  <c r="F89"/>
  <c r="E87"/>
  <c r="J18"/>
  <c r="E18"/>
  <c r="F92"/>
  <c r="J17"/>
  <c r="J12"/>
  <c r="J143"/>
  <c r="E7"/>
  <c r="E85"/>
  <c i="1" r="L90"/>
  <c r="AM90"/>
  <c r="AM89"/>
  <c r="L89"/>
  <c r="AM87"/>
  <c r="L87"/>
  <c r="L85"/>
  <c r="L84"/>
  <c i="2" r="BK1286"/>
  <c r="J1193"/>
  <c r="J1146"/>
  <c r="BK1063"/>
  <c r="BK1000"/>
  <c r="J977"/>
  <c r="BK940"/>
  <c r="J881"/>
  <c r="BK808"/>
  <c r="J732"/>
  <c r="BK668"/>
  <c r="BK462"/>
  <c r="BK325"/>
  <c r="BK247"/>
  <c r="J180"/>
  <c r="J1358"/>
  <c r="J1299"/>
  <c r="BK1193"/>
  <c r="BK1067"/>
  <c r="BK973"/>
  <c r="BK925"/>
  <c r="J870"/>
  <c r="J844"/>
  <c r="J783"/>
  <c r="J693"/>
  <c r="J649"/>
  <c r="BK547"/>
  <c r="BK436"/>
  <c r="J357"/>
  <c r="J298"/>
  <c r="J224"/>
  <c r="J1402"/>
  <c r="BK1289"/>
  <c r="BK1216"/>
  <c r="BK1161"/>
  <c r="J1104"/>
  <c r="J1008"/>
  <c r="BK986"/>
  <c r="J957"/>
  <c r="BK886"/>
  <c r="BK830"/>
  <c r="BK760"/>
  <c r="BK684"/>
  <c r="J598"/>
  <c r="J487"/>
  <c r="BK398"/>
  <c r="J152"/>
  <c r="BK1331"/>
  <c r="J1286"/>
  <c r="BK1211"/>
  <c r="BK1101"/>
  <c r="BK993"/>
  <c r="BK957"/>
  <c r="BK930"/>
  <c r="J868"/>
  <c r="J795"/>
  <c r="J742"/>
  <c r="BK708"/>
  <c r="BK611"/>
  <c r="J516"/>
  <c r="J430"/>
  <c r="J221"/>
  <c r="BK1372"/>
  <c r="BK1293"/>
  <c r="BK1200"/>
  <c r="J1081"/>
  <c r="BK984"/>
  <c r="BK946"/>
  <c r="BK921"/>
  <c r="J875"/>
  <c r="J816"/>
  <c r="J738"/>
  <c r="BK683"/>
  <c r="BK606"/>
  <c r="J440"/>
  <c r="BK321"/>
  <c r="BK160"/>
  <c r="BK1366"/>
  <c r="J1232"/>
  <c r="J1150"/>
  <c r="J1059"/>
  <c r="J1001"/>
  <c r="J974"/>
  <c r="BK900"/>
  <c r="J857"/>
  <c r="BK785"/>
  <c r="J668"/>
  <c r="J539"/>
  <c r="BK484"/>
  <c r="J321"/>
  <c r="BK1579"/>
  <c r="J1575"/>
  <c r="J1520"/>
  <c r="BK1501"/>
  <c r="J1489"/>
  <c r="J1466"/>
  <c r="BK1360"/>
  <c r="J1281"/>
  <c r="J1147"/>
  <c r="J1063"/>
  <c r="BK947"/>
  <c r="J896"/>
  <c r="BK771"/>
  <c r="J727"/>
  <c r="J621"/>
  <c r="BK276"/>
  <c r="BK1402"/>
  <c r="BK1334"/>
  <c r="BK1294"/>
  <c r="BK1232"/>
  <c r="BK1147"/>
  <c r="J1091"/>
  <c r="BK1035"/>
  <c r="BK1010"/>
  <c r="J992"/>
  <c r="J982"/>
  <c r="J945"/>
  <c r="J927"/>
  <c r="J919"/>
  <c r="BK904"/>
  <c r="BK870"/>
  <c r="BK834"/>
  <c r="BK826"/>
  <c r="J806"/>
  <c r="J782"/>
  <c r="BK774"/>
  <c r="BK693"/>
  <c r="BK645"/>
  <c r="J602"/>
  <c r="J535"/>
  <c r="J493"/>
  <c r="J265"/>
  <c r="BK227"/>
  <c r="BK210"/>
  <c r="J160"/>
  <c r="BK1354"/>
  <c r="J1309"/>
  <c r="J1284"/>
  <c r="BK1279"/>
  <c r="BK1213"/>
  <c r="J1188"/>
  <c r="BK1165"/>
  <c r="J1153"/>
  <c r="BK1110"/>
  <c r="J1098"/>
  <c r="BK1074"/>
  <c r="J1052"/>
  <c r="J1029"/>
  <c r="BK994"/>
  <c r="J987"/>
  <c r="J976"/>
  <c r="BK961"/>
  <c r="BK942"/>
  <c r="J916"/>
  <c r="BK868"/>
  <c r="BK857"/>
  <c r="J809"/>
  <c r="BK765"/>
  <c r="J756"/>
  <c r="BK727"/>
  <c r="J676"/>
  <c r="BK604"/>
  <c r="BK509"/>
  <c r="J413"/>
  <c r="BK353"/>
  <c r="BK303"/>
  <c r="BK284"/>
  <c r="BK253"/>
  <c r="BK230"/>
  <c r="BK188"/>
  <c r="J1398"/>
  <c r="BK1336"/>
  <c r="BK1319"/>
  <c r="J1296"/>
  <c r="J1208"/>
  <c r="J1144"/>
  <c r="J1107"/>
  <c r="BK1069"/>
  <c r="BK1062"/>
  <c r="J1010"/>
  <c r="BK985"/>
  <c r="J972"/>
  <c r="J951"/>
  <c r="J942"/>
  <c r="J889"/>
  <c r="BK875"/>
  <c r="BK855"/>
  <c r="J848"/>
  <c r="BK828"/>
  <c r="J799"/>
  <c r="BK750"/>
  <c r="J712"/>
  <c r="BK687"/>
  <c r="BK676"/>
  <c r="J610"/>
  <c r="J575"/>
  <c r="BK487"/>
  <c r="J458"/>
  <c r="J398"/>
  <c r="J340"/>
  <c r="BK306"/>
  <c r="BK290"/>
  <c r="J251"/>
  <c r="BK194"/>
  <c r="BK152"/>
  <c r="BK1345"/>
  <c r="BK1309"/>
  <c r="BK1284"/>
  <c r="J1255"/>
  <c r="J1210"/>
  <c r="BK1188"/>
  <c r="BK1159"/>
  <c r="BK1134"/>
  <c r="BK1066"/>
  <c r="BK1018"/>
  <c r="J1002"/>
  <c r="J994"/>
  <c r="BK982"/>
  <c r="J964"/>
  <c r="J943"/>
  <c r="BK928"/>
  <c r="J907"/>
  <c r="BK852"/>
  <c r="J819"/>
  <c r="BK816"/>
  <c r="J745"/>
  <c r="BK691"/>
  <c r="J663"/>
  <c r="BK621"/>
  <c r="BK542"/>
  <c r="J513"/>
  <c r="J462"/>
  <c r="J409"/>
  <c r="BK340"/>
  <c r="J247"/>
  <c r="J1459"/>
  <c r="J1351"/>
  <c r="J1319"/>
  <c r="BK1291"/>
  <c r="J1265"/>
  <c r="BK1244"/>
  <c r="BK1184"/>
  <c r="J1137"/>
  <c r="BK1121"/>
  <c r="BK1084"/>
  <c r="J1046"/>
  <c r="J980"/>
  <c r="BK945"/>
  <c r="BK923"/>
  <c r="BK905"/>
  <c r="J879"/>
  <c r="BK829"/>
  <c r="J808"/>
  <c r="J784"/>
  <c r="BK753"/>
  <c r="J730"/>
  <c r="BK712"/>
  <c r="J652"/>
  <c r="BK617"/>
  <c r="J562"/>
  <c r="BK535"/>
  <c r="J484"/>
  <c r="J436"/>
  <c r="BK298"/>
  <c r="BK286"/>
  <c r="J253"/>
  <c r="J204"/>
  <c r="BK166"/>
  <c r="J1366"/>
  <c r="J1303"/>
  <c r="BK1262"/>
  <c r="BK1168"/>
  <c r="BK1144"/>
  <c r="BK1082"/>
  <c r="J1055"/>
  <c r="BK998"/>
  <c r="BK972"/>
  <c r="BK960"/>
  <c r="J936"/>
  <c r="BK927"/>
  <c r="J922"/>
  <c r="BK913"/>
  <c r="BK889"/>
  <c r="J862"/>
  <c r="BK822"/>
  <c r="J803"/>
  <c r="BK768"/>
  <c r="J734"/>
  <c r="J723"/>
  <c r="J687"/>
  <c r="J647"/>
  <c r="J613"/>
  <c r="BK503"/>
  <c r="J445"/>
  <c r="BK395"/>
  <c r="J330"/>
  <c r="J252"/>
  <c r="BK221"/>
  <c r="BK163"/>
  <c r="BK1453"/>
  <c r="J1369"/>
  <c r="J1336"/>
  <c r="BK1255"/>
  <c r="J1207"/>
  <c r="BK1128"/>
  <c r="J1084"/>
  <c r="J1026"/>
  <c r="BK1007"/>
  <c r="J983"/>
  <c r="J975"/>
  <c r="BK949"/>
  <c r="J925"/>
  <c r="BK864"/>
  <c r="BK848"/>
  <c r="BK843"/>
  <c r="J812"/>
  <c r="J765"/>
  <c r="BK698"/>
  <c r="BK660"/>
  <c r="J632"/>
  <c r="J606"/>
  <c r="BK522"/>
  <c r="J499"/>
  <c r="BK445"/>
  <c r="J325"/>
  <c r="J276"/>
  <c r="J210"/>
  <c r="BK1580"/>
  <c r="BK1578"/>
  <c r="BK1576"/>
  <c r="BK1574"/>
  <c r="BK1570"/>
  <c r="J1528"/>
  <c r="J1517"/>
  <c r="BK1505"/>
  <c r="J1497"/>
  <c r="BK1489"/>
  <c r="J1486"/>
  <c r="BK1468"/>
  <c r="BK1464"/>
  <c r="J1462"/>
  <c r="J1339"/>
  <c r="BK1306"/>
  <c r="BK1268"/>
  <c r="BK1163"/>
  <c r="BK1153"/>
  <c r="J1110"/>
  <c r="J1067"/>
  <c r="BK1029"/>
  <c r="BK974"/>
  <c r="BK919"/>
  <c r="J911"/>
  <c r="J891"/>
  <c r="J837"/>
  <c r="J785"/>
  <c r="J759"/>
  <c r="BK732"/>
  <c r="BK702"/>
  <c r="J665"/>
  <c r="BK598"/>
  <c r="BK475"/>
  <c r="BK265"/>
  <c r="BK200"/>
  <c r="J169"/>
  <c r="J1456"/>
  <c r="J1348"/>
  <c r="BK1323"/>
  <c r="J1270"/>
  <c r="J1209"/>
  <c r="BK1137"/>
  <c r="J1049"/>
  <c r="BK1008"/>
  <c r="J998"/>
  <c r="BK981"/>
  <c r="BK936"/>
  <c r="J921"/>
  <c r="BK916"/>
  <c r="J900"/>
  <c r="BK854"/>
  <c r="J832"/>
  <c r="J817"/>
  <c r="BK795"/>
  <c r="BK718"/>
  <c r="J708"/>
  <c r="BK649"/>
  <c r="BK614"/>
  <c r="BK596"/>
  <c r="BK496"/>
  <c r="BK472"/>
  <c r="J241"/>
  <c r="BK197"/>
  <c r="J1453"/>
  <c r="BK1342"/>
  <c r="J1291"/>
  <c r="BK1281"/>
  <c r="BK1273"/>
  <c r="BK1209"/>
  <c r="J1184"/>
  <c r="BK1156"/>
  <c r="BK1150"/>
  <c r="BK1107"/>
  <c r="BK1091"/>
  <c r="J1062"/>
  <c r="J1032"/>
  <c r="BK1002"/>
  <c r="J981"/>
  <c r="J973"/>
  <c r="J953"/>
  <c r="BK934"/>
  <c r="BK926"/>
  <c r="J914"/>
  <c r="J866"/>
  <c r="J843"/>
  <c r="BK806"/>
  <c r="BK762"/>
  <c r="J728"/>
  <c r="BK678"/>
  <c r="J670"/>
  <c r="BK575"/>
  <c r="J468"/>
  <c r="J406"/>
  <c r="BK344"/>
  <c r="J286"/>
  <c r="J257"/>
  <c r="J237"/>
  <c r="J200"/>
  <c r="J1461"/>
  <c r="J1372"/>
  <c r="J1331"/>
  <c r="J1314"/>
  <c r="BK1270"/>
  <c r="J1163"/>
  <c r="J1140"/>
  <c r="BK1098"/>
  <c r="BK1065"/>
  <c r="BK1049"/>
  <c r="J1003"/>
  <c r="BK980"/>
  <c r="J969"/>
  <c r="BK964"/>
  <c r="BK943"/>
  <c r="BK902"/>
  <c r="J884"/>
  <c r="J860"/>
  <c r="J852"/>
  <c r="BK837"/>
  <c r="BK807"/>
  <c r="BK759"/>
  <c r="J718"/>
  <c r="J691"/>
  <c r="BK663"/>
  <c r="J615"/>
  <c r="J604"/>
  <c r="BK566"/>
  <c r="BK468"/>
  <c r="J427"/>
  <c r="J344"/>
  <c r="BK336"/>
  <c r="J295"/>
  <c r="J284"/>
  <c r="J227"/>
  <c r="BK180"/>
  <c r="BK1436"/>
  <c r="J1342"/>
  <c r="J1293"/>
  <c r="J1276"/>
  <c r="J1244"/>
  <c r="BK1207"/>
  <c r="J1178"/>
  <c r="J1155"/>
  <c r="J1128"/>
  <c r="BK1058"/>
  <c r="J1015"/>
  <c r="J1000"/>
  <c r="J985"/>
  <c r="J966"/>
  <c r="J960"/>
  <c r="J940"/>
  <c r="BK920"/>
  <c r="BK866"/>
  <c r="BK831"/>
  <c r="BK817"/>
  <c r="J774"/>
  <c r="BK723"/>
  <c r="J683"/>
  <c r="BK652"/>
  <c r="J611"/>
  <c r="BK562"/>
  <c r="BK519"/>
  <c r="J506"/>
  <c r="BK427"/>
  <c r="J391"/>
  <c r="BK251"/>
  <c r="BK206"/>
  <c r="J1357"/>
  <c r="BK1348"/>
  <c r="J1317"/>
  <c r="J1262"/>
  <c r="J1216"/>
  <c r="BK1140"/>
  <c r="J1122"/>
  <c r="BK1088"/>
  <c r="BK1080"/>
  <c r="J984"/>
  <c r="J962"/>
  <c r="J947"/>
  <c r="J941"/>
  <c r="J909"/>
  <c r="J904"/>
  <c r="J854"/>
  <c r="J826"/>
  <c r="BK792"/>
  <c r="BK777"/>
  <c r="BK734"/>
  <c r="BK715"/>
  <c r="J660"/>
  <c r="BK615"/>
  <c r="BK579"/>
  <c r="BK539"/>
  <c r="BK493"/>
  <c r="BK450"/>
  <c r="J303"/>
  <c r="BK280"/>
  <c r="J230"/>
  <c r="J197"/>
  <c r="BK1369"/>
  <c r="BK1317"/>
  <c r="J1279"/>
  <c r="J1211"/>
  <c r="J1159"/>
  <c r="J1134"/>
  <c r="J1074"/>
  <c r="J1035"/>
  <c r="BK975"/>
  <c r="J967"/>
  <c r="J944"/>
  <c r="J930"/>
  <c r="J923"/>
  <c r="BK915"/>
  <c r="J894"/>
  <c r="BK879"/>
  <c r="J855"/>
  <c r="BK803"/>
  <c r="BK780"/>
  <c r="J753"/>
  <c r="BK728"/>
  <c r="J695"/>
  <c r="J654"/>
  <c r="J617"/>
  <c r="J566"/>
  <c r="BK458"/>
  <c r="BK409"/>
  <c r="J333"/>
  <c r="BK295"/>
  <c r="BK224"/>
  <c r="J166"/>
  <c r="BK1456"/>
  <c r="BK1398"/>
  <c r="J1360"/>
  <c r="J1306"/>
  <c r="J1213"/>
  <c r="J1156"/>
  <c r="BK1122"/>
  <c r="J1069"/>
  <c r="J1021"/>
  <c r="BK1003"/>
  <c r="BK979"/>
  <c r="J970"/>
  <c r="J946"/>
  <c r="J902"/>
  <c r="J886"/>
  <c r="J853"/>
  <c r="BK844"/>
  <c r="J825"/>
  <c r="J771"/>
  <c r="BK720"/>
  <c r="BK654"/>
  <c r="J614"/>
  <c r="BK602"/>
  <c r="J519"/>
  <c r="BK506"/>
  <c r="J472"/>
  <c r="J353"/>
  <c r="J292"/>
  <c r="J243"/>
  <c r="BK204"/>
  <c r="J1580"/>
  <c r="J1578"/>
  <c r="J1577"/>
  <c r="BK1575"/>
  <c r="J1570"/>
  <c r="BK1520"/>
  <c r="BK1509"/>
  <c r="J1505"/>
  <c r="BK1497"/>
  <c r="J1493"/>
  <c r="BK1483"/>
  <c r="J1468"/>
  <c r="J1464"/>
  <c r="BK1461"/>
  <c r="J1333"/>
  <c r="J1323"/>
  <c r="BK1274"/>
  <c r="J1168"/>
  <c r="J1162"/>
  <c r="J1149"/>
  <c r="BK1104"/>
  <c r="J1066"/>
  <c r="BK1055"/>
  <c r="BK992"/>
  <c r="BK951"/>
  <c r="J915"/>
  <c r="J905"/>
  <c r="BK894"/>
  <c r="J846"/>
  <c r="J792"/>
  <c r="J768"/>
  <c r="BK748"/>
  <c r="J722"/>
  <c r="J698"/>
  <c r="BK658"/>
  <c r="J496"/>
  <c r="J306"/>
  <c r="J215"/>
  <c r="BK172"/>
  <c r="BK1357"/>
  <c r="J1328"/>
  <c r="BK1299"/>
  <c r="J1257"/>
  <c r="BK1178"/>
  <c r="J1080"/>
  <c r="BK1021"/>
  <c r="BK1004"/>
  <c r="BK987"/>
  <c r="J949"/>
  <c r="J934"/>
  <c r="BK914"/>
  <c r="BK891"/>
  <c r="J841"/>
  <c r="J831"/>
  <c r="BK809"/>
  <c r="BK788"/>
  <c r="J777"/>
  <c r="J715"/>
  <c r="J673"/>
  <c r="J636"/>
  <c r="J600"/>
  <c r="J503"/>
  <c r="J490"/>
  <c r="BK252"/>
  <c r="BK218"/>
  <c r="J194"/>
  <c r="BK1358"/>
  <c r="BK1339"/>
  <c r="J1274"/>
  <c r="BK1210"/>
  <c r="BK1196"/>
  <c r="BK1170"/>
  <c r="BK1155"/>
  <c r="J1131"/>
  <c r="J1101"/>
  <c r="J1082"/>
  <c r="BK1046"/>
  <c r="J1018"/>
  <c r="J993"/>
  <c r="BK978"/>
  <c r="BK970"/>
  <c r="BK950"/>
  <c r="J928"/>
  <c r="J920"/>
  <c r="BK911"/>
  <c r="J864"/>
  <c r="BK825"/>
  <c r="BK783"/>
  <c r="J748"/>
  <c r="J684"/>
  <c r="BK673"/>
  <c r="BK640"/>
  <c r="J547"/>
  <c r="BK440"/>
  <c r="J395"/>
  <c r="BK301"/>
  <c r="J268"/>
  <c r="BK243"/>
  <c r="J214"/>
  <c r="J172"/>
  <c r="BK1459"/>
  <c r="BK1351"/>
  <c r="BK1303"/>
  <c r="BK1230"/>
  <c r="BK1146"/>
  <c r="BK1118"/>
  <c r="BK1081"/>
  <c r="BK1015"/>
  <c r="J989"/>
  <c r="BK976"/>
  <c r="BK967"/>
  <c r="J950"/>
  <c r="J917"/>
  <c r="BK884"/>
  <c r="BK873"/>
  <c r="BK853"/>
  <c r="BK846"/>
  <c r="BK832"/>
  <c r="J780"/>
  <c r="BK742"/>
  <c r="BK705"/>
  <c r="BK685"/>
  <c r="J658"/>
  <c r="BK613"/>
  <c r="J596"/>
  <c r="BK499"/>
  <c r="J475"/>
  <c r="BK430"/>
  <c r="BK391"/>
  <c r="BK330"/>
  <c r="BK292"/>
  <c r="BK268"/>
  <c r="J206"/>
  <c r="J163"/>
  <c r="J1363"/>
  <c r="J1334"/>
  <c r="J1268"/>
  <c r="J1230"/>
  <c r="J1196"/>
  <c r="BK1149"/>
  <c r="J1121"/>
  <c r="BK1052"/>
  <c r="J1007"/>
  <c r="BK1001"/>
  <c r="BK989"/>
  <c r="J978"/>
  <c r="BK962"/>
  <c r="BK941"/>
  <c r="BK922"/>
  <c r="BK898"/>
  <c r="BK841"/>
  <c r="J822"/>
  <c r="BK812"/>
  <c r="BK756"/>
  <c r="BK722"/>
  <c r="J678"/>
  <c r="J640"/>
  <c r="BK600"/>
  <c r="J522"/>
  <c r="J509"/>
  <c r="BK454"/>
  <c r="BK406"/>
  <c r="J288"/>
  <c r="BK237"/>
  <c r="BK1413"/>
  <c r="J1345"/>
  <c r="BK1314"/>
  <c r="J1289"/>
  <c r="BK1257"/>
  <c r="J1219"/>
  <c r="J1170"/>
  <c r="BK1131"/>
  <c r="J1094"/>
  <c r="BK1059"/>
  <c r="BK983"/>
  <c r="J961"/>
  <c r="BK944"/>
  <c r="J938"/>
  <c r="BK907"/>
  <c r="BK881"/>
  <c r="J834"/>
  <c r="BK819"/>
  <c r="BK782"/>
  <c r="BK745"/>
  <c r="J720"/>
  <c r="BK665"/>
  <c r="BK632"/>
  <c r="J609"/>
  <c r="J542"/>
  <c r="BK513"/>
  <c r="J454"/>
  <c r="J336"/>
  <c r="J290"/>
  <c r="BK257"/>
  <c r="BK215"/>
  <c r="J188"/>
  <c r="J1413"/>
  <c r="BK1333"/>
  <c r="J1294"/>
  <c r="J1273"/>
  <c r="BK1208"/>
  <c r="BK1162"/>
  <c r="J1143"/>
  <c r="J1065"/>
  <c r="BK1026"/>
  <c r="J979"/>
  <c r="BK969"/>
  <c r="BK953"/>
  <c r="BK932"/>
  <c r="J926"/>
  <c r="BK917"/>
  <c r="BK909"/>
  <c r="J873"/>
  <c r="J829"/>
  <c r="J807"/>
  <c r="BK799"/>
  <c r="J760"/>
  <c r="BK730"/>
  <c r="J702"/>
  <c r="BK670"/>
  <c r="J645"/>
  <c r="BK609"/>
  <c r="BK480"/>
  <c r="J450"/>
  <c r="BK357"/>
  <c r="BK288"/>
  <c r="BK241"/>
  <c r="BK169"/>
  <c r="BK155"/>
  <c r="J1436"/>
  <c r="J1354"/>
  <c r="BK1276"/>
  <c r="BK1219"/>
  <c r="J1200"/>
  <c r="BK1143"/>
  <c r="BK1094"/>
  <c r="BK1032"/>
  <c r="J986"/>
  <c r="BK977"/>
  <c r="BK966"/>
  <c r="J932"/>
  <c r="BK896"/>
  <c r="BK860"/>
  <c r="J830"/>
  <c r="J788"/>
  <c r="J750"/>
  <c r="J685"/>
  <c r="BK636"/>
  <c r="BK610"/>
  <c r="J579"/>
  <c r="BK516"/>
  <c r="BK490"/>
  <c r="BK413"/>
  <c r="BK333"/>
  <c r="J280"/>
  <c r="J218"/>
  <c i="1" r="AS94"/>
  <c i="2" r="J1579"/>
  <c r="BK1577"/>
  <c r="J1576"/>
  <c r="J1574"/>
  <c r="BK1528"/>
  <c r="BK1517"/>
  <c r="J1509"/>
  <c r="J1501"/>
  <c r="BK1493"/>
  <c r="BK1486"/>
  <c r="J1483"/>
  <c r="BK1466"/>
  <c r="BK1462"/>
  <c r="BK1363"/>
  <c r="BK1328"/>
  <c r="BK1296"/>
  <c r="BK1265"/>
  <c r="J1165"/>
  <c r="J1161"/>
  <c r="J1118"/>
  <c r="J1088"/>
  <c r="J1058"/>
  <c r="J1004"/>
  <c r="BK938"/>
  <c r="J913"/>
  <c r="J898"/>
  <c r="BK862"/>
  <c r="J828"/>
  <c r="BK784"/>
  <c r="J762"/>
  <c r="BK738"/>
  <c r="J705"/>
  <c r="BK695"/>
  <c r="BK647"/>
  <c r="J480"/>
  <c r="J301"/>
  <c r="BK214"/>
  <c r="J155"/>
  <c l="1" r="P300"/>
  <c r="P151"/>
  <c r="R209"/>
  <c r="P240"/>
  <c r="R275"/>
  <c r="R444"/>
  <c r="T595"/>
  <c r="T608"/>
  <c r="R620"/>
  <c r="T686"/>
  <c r="R761"/>
  <c r="R818"/>
  <c r="P827"/>
  <c r="T856"/>
  <c r="BK988"/>
  <c r="J988"/>
  <c r="J117"/>
  <c r="P1009"/>
  <c r="P1068"/>
  <c r="T1068"/>
  <c r="BK1164"/>
  <c r="J1164"/>
  <c r="J121"/>
  <c r="R1164"/>
  <c r="R1275"/>
  <c r="T1295"/>
  <c r="P1335"/>
  <c r="T1335"/>
  <c r="R1463"/>
  <c r="BK151"/>
  <c r="J151"/>
  <c r="J98"/>
  <c r="P209"/>
  <c r="T240"/>
  <c r="P444"/>
  <c r="P608"/>
  <c r="T620"/>
  <c r="P729"/>
  <c r="T761"/>
  <c r="T818"/>
  <c r="R827"/>
  <c r="BK833"/>
  <c r="J833"/>
  <c r="J114"/>
  <c r="T833"/>
  <c r="T948"/>
  <c r="T988"/>
  <c r="P1083"/>
  <c r="T1212"/>
  <c r="P1295"/>
  <c r="R1335"/>
  <c r="T1463"/>
  <c r="T209"/>
  <c r="R240"/>
  <c r="T275"/>
  <c r="R300"/>
  <c r="P595"/>
  <c r="BK620"/>
  <c r="R686"/>
  <c r="R729"/>
  <c r="T729"/>
  <c r="BK818"/>
  <c r="J818"/>
  <c r="J112"/>
  <c r="BK827"/>
  <c r="J827"/>
  <c r="J113"/>
  <c r="T827"/>
  <c r="P833"/>
  <c r="R833"/>
  <c r="BK948"/>
  <c r="J948"/>
  <c r="J116"/>
  <c r="BK1009"/>
  <c r="J1009"/>
  <c r="J118"/>
  <c r="BK1068"/>
  <c r="J1068"/>
  <c r="J119"/>
  <c r="R1083"/>
  <c r="BK1212"/>
  <c r="J1212"/>
  <c r="J122"/>
  <c r="BK1275"/>
  <c r="J1275"/>
  <c r="J123"/>
  <c r="T1275"/>
  <c r="BK1335"/>
  <c r="J1335"/>
  <c r="J125"/>
  <c r="P1359"/>
  <c r="P1463"/>
  <c r="R1492"/>
  <c r="R151"/>
  <c r="BK275"/>
  <c r="J275"/>
  <c r="J101"/>
  <c r="T444"/>
  <c r="R856"/>
  <c r="R1009"/>
  <c r="R1068"/>
  <c r="P1212"/>
  <c r="R1359"/>
  <c r="P1492"/>
  <c r="P1573"/>
  <c r="T151"/>
  <c r="BK300"/>
  <c r="J300"/>
  <c r="J102"/>
  <c r="T300"/>
  <c r="BK595"/>
  <c r="J595"/>
  <c r="J104"/>
  <c r="BK608"/>
  <c r="J608"/>
  <c r="J105"/>
  <c r="P620"/>
  <c r="P686"/>
  <c r="BK761"/>
  <c r="J761"/>
  <c r="J111"/>
  <c r="BK856"/>
  <c r="J856"/>
  <c r="J115"/>
  <c r="P948"/>
  <c r="P988"/>
  <c r="T1009"/>
  <c r="T1083"/>
  <c r="T1164"/>
  <c r="P1275"/>
  <c r="R1295"/>
  <c r="T1359"/>
  <c r="T1492"/>
  <c r="T1573"/>
  <c r="BK209"/>
  <c r="J209"/>
  <c r="J99"/>
  <c r="BK240"/>
  <c r="J240"/>
  <c r="J100"/>
  <c r="P275"/>
  <c r="BK444"/>
  <c r="J444"/>
  <c r="J103"/>
  <c r="R595"/>
  <c r="R608"/>
  <c r="BK686"/>
  <c r="J686"/>
  <c r="J109"/>
  <c r="BK729"/>
  <c r="J729"/>
  <c r="J110"/>
  <c r="P761"/>
  <c r="P818"/>
  <c r="P856"/>
  <c r="R948"/>
  <c r="R988"/>
  <c r="BK1083"/>
  <c r="J1083"/>
  <c r="J120"/>
  <c r="P1164"/>
  <c r="R1212"/>
  <c r="BK1295"/>
  <c r="J1295"/>
  <c r="J124"/>
  <c r="BK1359"/>
  <c r="J1359"/>
  <c r="J126"/>
  <c r="BK1463"/>
  <c r="J1463"/>
  <c r="J127"/>
  <c r="BK1492"/>
  <c r="J1492"/>
  <c r="J128"/>
  <c r="BK1573"/>
  <c r="J1573"/>
  <c r="J129"/>
  <c r="R1573"/>
  <c r="BK616"/>
  <c r="J616"/>
  <c r="J106"/>
  <c r="BE166"/>
  <c r="BE204"/>
  <c r="BE210"/>
  <c r="BE224"/>
  <c r="BE230"/>
  <c r="BE243"/>
  <c r="BE257"/>
  <c r="BE330"/>
  <c r="BE445"/>
  <c r="BE454"/>
  <c r="BE472"/>
  <c r="BE490"/>
  <c r="BE519"/>
  <c r="BE522"/>
  <c r="BE602"/>
  <c r="BE609"/>
  <c r="BE610"/>
  <c r="BE611"/>
  <c r="BE673"/>
  <c r="BE676"/>
  <c r="BE683"/>
  <c r="BE685"/>
  <c r="BE712"/>
  <c r="BE742"/>
  <c r="BE780"/>
  <c r="BE783"/>
  <c r="BE832"/>
  <c r="BE853"/>
  <c r="BE868"/>
  <c r="BE870"/>
  <c r="BE873"/>
  <c r="BE922"/>
  <c r="BE923"/>
  <c r="BE928"/>
  <c r="BE941"/>
  <c r="BE945"/>
  <c r="BE950"/>
  <c r="BE957"/>
  <c r="BE964"/>
  <c r="BE966"/>
  <c r="BE970"/>
  <c r="BE972"/>
  <c r="BE977"/>
  <c r="BE979"/>
  <c r="BE980"/>
  <c r="BE994"/>
  <c r="BE1002"/>
  <c r="BE1010"/>
  <c r="BE1015"/>
  <c r="BE1021"/>
  <c r="BE1035"/>
  <c r="BE1062"/>
  <c r="BE1094"/>
  <c r="BE1128"/>
  <c r="BE1131"/>
  <c r="BE1140"/>
  <c r="BE1150"/>
  <c r="BE1156"/>
  <c r="BE1170"/>
  <c r="BE1230"/>
  <c r="BE1257"/>
  <c r="BE1270"/>
  <c r="BE1284"/>
  <c r="BE1293"/>
  <c r="BE1323"/>
  <c r="BE1334"/>
  <c r="BE1354"/>
  <c r="BE1357"/>
  <c r="BE1369"/>
  <c r="BE1461"/>
  <c r="BE1462"/>
  <c r="BE1464"/>
  <c r="BE1466"/>
  <c r="BE1468"/>
  <c r="BE1483"/>
  <c r="BE1486"/>
  <c r="BE1489"/>
  <c r="BE1493"/>
  <c r="BE1497"/>
  <c r="BE1501"/>
  <c r="BE1505"/>
  <c r="BE1509"/>
  <c r="BE1517"/>
  <c r="BE1520"/>
  <c r="BE1528"/>
  <c r="BE1570"/>
  <c r="BE1574"/>
  <c r="BE1575"/>
  <c r="BE1576"/>
  <c r="BE1577"/>
  <c r="BE1578"/>
  <c r="BE1579"/>
  <c r="BE1580"/>
  <c r="BE163"/>
  <c r="BE194"/>
  <c r="BE214"/>
  <c r="BE227"/>
  <c r="BE247"/>
  <c r="BE284"/>
  <c r="BE336"/>
  <c r="BE340"/>
  <c r="BE430"/>
  <c r="BE436"/>
  <c r="BE547"/>
  <c r="BE566"/>
  <c r="BE640"/>
  <c r="BE670"/>
  <c r="BE705"/>
  <c r="BE730"/>
  <c r="BE734"/>
  <c r="BE806"/>
  <c r="BE828"/>
  <c r="BE837"/>
  <c r="BE875"/>
  <c r="BE916"/>
  <c r="BE926"/>
  <c r="BE940"/>
  <c r="BE989"/>
  <c r="BE1052"/>
  <c r="BE1063"/>
  <c r="BE1088"/>
  <c r="BE1110"/>
  <c r="BE1149"/>
  <c r="BE1178"/>
  <c r="BE1208"/>
  <c r="BE1210"/>
  <c r="BE1279"/>
  <c r="BE1286"/>
  <c r="BE1328"/>
  <c r="BE1333"/>
  <c r="BE1345"/>
  <c r="J89"/>
  <c r="BE188"/>
  <c r="BE200"/>
  <c r="BE218"/>
  <c r="BE268"/>
  <c r="BE276"/>
  <c r="BE344"/>
  <c r="BE353"/>
  <c r="BE391"/>
  <c r="BE406"/>
  <c r="BE462"/>
  <c r="BE468"/>
  <c r="BE499"/>
  <c r="BE516"/>
  <c r="BE614"/>
  <c r="BE658"/>
  <c r="BE668"/>
  <c r="BE684"/>
  <c r="BE693"/>
  <c r="BE715"/>
  <c r="BE727"/>
  <c r="BE745"/>
  <c r="BE756"/>
  <c r="BE765"/>
  <c r="BE771"/>
  <c r="BE774"/>
  <c r="BE799"/>
  <c r="BE809"/>
  <c r="BE825"/>
  <c r="BE830"/>
  <c r="BE834"/>
  <c r="BE846"/>
  <c r="BE848"/>
  <c r="BE898"/>
  <c r="BE911"/>
  <c r="BE947"/>
  <c r="BE974"/>
  <c r="BE981"/>
  <c r="BE1000"/>
  <c r="BE1003"/>
  <c r="BE1018"/>
  <c r="BE1029"/>
  <c r="BE1049"/>
  <c r="BE1066"/>
  <c r="BE1101"/>
  <c r="BE1122"/>
  <c r="BE1137"/>
  <c r="BE1216"/>
  <c r="BE1232"/>
  <c r="BE1255"/>
  <c r="BE1268"/>
  <c r="BE1274"/>
  <c r="BE1281"/>
  <c r="BE1319"/>
  <c r="BE1331"/>
  <c r="BE1336"/>
  <c r="F146"/>
  <c r="BE152"/>
  <c r="BE172"/>
  <c r="BE251"/>
  <c r="BE413"/>
  <c r="BE440"/>
  <c r="BE458"/>
  <c r="BE487"/>
  <c r="BE506"/>
  <c r="BE575"/>
  <c r="BE596"/>
  <c r="BE598"/>
  <c r="BE600"/>
  <c r="BE606"/>
  <c r="BE613"/>
  <c r="BE636"/>
  <c r="BE645"/>
  <c r="BE687"/>
  <c r="BE695"/>
  <c r="BE722"/>
  <c r="BE723"/>
  <c r="BE738"/>
  <c r="BE750"/>
  <c r="BE762"/>
  <c r="BE841"/>
  <c r="BE844"/>
  <c r="BE889"/>
  <c r="BE891"/>
  <c r="BE913"/>
  <c r="BE914"/>
  <c r="BE915"/>
  <c r="BE919"/>
  <c r="BE925"/>
  <c r="BE942"/>
  <c r="BE951"/>
  <c r="BE953"/>
  <c r="BE973"/>
  <c r="BE976"/>
  <c r="BE978"/>
  <c r="BE987"/>
  <c r="BE1008"/>
  <c r="BE1026"/>
  <c r="BE1032"/>
  <c r="BE1055"/>
  <c r="BE1074"/>
  <c r="BE1153"/>
  <c r="BE1155"/>
  <c r="BE1159"/>
  <c r="BE1161"/>
  <c r="BE1163"/>
  <c r="BE1193"/>
  <c r="BE1196"/>
  <c r="BE1209"/>
  <c r="BE1273"/>
  <c r="BE1276"/>
  <c r="BE1299"/>
  <c r="BE1306"/>
  <c r="BE1339"/>
  <c r="BE1366"/>
  <c r="BE1372"/>
  <c r="BE1398"/>
  <c r="BE1453"/>
  <c r="BE253"/>
  <c r="BE265"/>
  <c r="BE295"/>
  <c r="BE306"/>
  <c r="BE325"/>
  <c r="BE357"/>
  <c r="BE503"/>
  <c r="BE535"/>
  <c r="BE539"/>
  <c r="BE579"/>
  <c r="BE615"/>
  <c r="BE708"/>
  <c r="BE718"/>
  <c r="BE728"/>
  <c r="BE753"/>
  <c r="BE759"/>
  <c r="BE768"/>
  <c r="BE803"/>
  <c r="BE829"/>
  <c r="BE843"/>
  <c r="BE854"/>
  <c r="BE857"/>
  <c r="BE902"/>
  <c r="BE917"/>
  <c r="BE927"/>
  <c r="BE961"/>
  <c r="BE969"/>
  <c r="BE1004"/>
  <c r="BE1059"/>
  <c r="BE1081"/>
  <c r="BE1082"/>
  <c r="BE1084"/>
  <c r="BE1091"/>
  <c r="BE1098"/>
  <c r="BE1146"/>
  <c r="BE1200"/>
  <c r="BE1358"/>
  <c r="E139"/>
  <c r="BE169"/>
  <c r="BE215"/>
  <c r="BE237"/>
  <c r="BE241"/>
  <c r="BE301"/>
  <c r="BE395"/>
  <c r="BE509"/>
  <c r="BE513"/>
  <c r="BE542"/>
  <c r="BE617"/>
  <c r="BE621"/>
  <c r="BE632"/>
  <c r="BE698"/>
  <c r="BE702"/>
  <c r="BE732"/>
  <c r="BE785"/>
  <c r="BE788"/>
  <c r="BE795"/>
  <c r="BE812"/>
  <c r="BE816"/>
  <c r="BE817"/>
  <c r="BE819"/>
  <c r="BE822"/>
  <c r="BE831"/>
  <c r="BE864"/>
  <c r="BE881"/>
  <c r="BE884"/>
  <c r="BE896"/>
  <c r="BE907"/>
  <c r="BE920"/>
  <c r="BE932"/>
  <c r="BE934"/>
  <c r="BE936"/>
  <c r="BE946"/>
  <c r="BE960"/>
  <c r="BE983"/>
  <c r="BE986"/>
  <c r="BE992"/>
  <c r="BE998"/>
  <c r="BE1046"/>
  <c r="BE1058"/>
  <c r="BE1121"/>
  <c r="BE1134"/>
  <c r="BE1165"/>
  <c r="BE1184"/>
  <c r="BE1211"/>
  <c r="BE1289"/>
  <c r="BE1363"/>
  <c r="BE1402"/>
  <c r="BE1413"/>
  <c r="BE1456"/>
  <c r="BE155"/>
  <c r="BE160"/>
  <c r="BE197"/>
  <c r="BE206"/>
  <c r="BE252"/>
  <c r="BE280"/>
  <c r="BE288"/>
  <c r="BE398"/>
  <c r="BE475"/>
  <c r="BE480"/>
  <c r="BE484"/>
  <c r="BE493"/>
  <c r="BE496"/>
  <c r="BE647"/>
  <c r="BE649"/>
  <c r="BE652"/>
  <c r="BE654"/>
  <c r="BE663"/>
  <c r="BE665"/>
  <c r="BE691"/>
  <c r="BE760"/>
  <c r="BE777"/>
  <c r="BE782"/>
  <c r="BE807"/>
  <c r="BE826"/>
  <c r="BE852"/>
  <c r="BE886"/>
  <c r="BE894"/>
  <c r="BE900"/>
  <c r="BE904"/>
  <c r="BE921"/>
  <c r="BE943"/>
  <c r="BE949"/>
  <c r="BE962"/>
  <c r="BE967"/>
  <c r="BE982"/>
  <c r="BE984"/>
  <c r="BE1067"/>
  <c r="BE1080"/>
  <c r="BE1147"/>
  <c r="BE1207"/>
  <c r="BE1244"/>
  <c r="BE1262"/>
  <c r="BE1265"/>
  <c r="BE1294"/>
  <c r="BE1296"/>
  <c r="BE1317"/>
  <c r="BE1348"/>
  <c r="BE1459"/>
  <c r="BE180"/>
  <c r="BE221"/>
  <c r="BE286"/>
  <c r="BE290"/>
  <c r="BE292"/>
  <c r="BE298"/>
  <c r="BE303"/>
  <c r="BE321"/>
  <c r="BE333"/>
  <c r="BE409"/>
  <c r="BE427"/>
  <c r="BE450"/>
  <c r="BE562"/>
  <c r="BE604"/>
  <c r="BE660"/>
  <c r="BE678"/>
  <c r="BE720"/>
  <c r="BE748"/>
  <c r="BE784"/>
  <c r="BE792"/>
  <c r="BE808"/>
  <c r="BE855"/>
  <c r="BE860"/>
  <c r="BE862"/>
  <c r="BE866"/>
  <c r="BE879"/>
  <c r="BE905"/>
  <c r="BE909"/>
  <c r="BE930"/>
  <c r="BE938"/>
  <c r="BE944"/>
  <c r="BE975"/>
  <c r="BE985"/>
  <c r="BE993"/>
  <c r="BE1001"/>
  <c r="BE1007"/>
  <c r="BE1065"/>
  <c r="BE1069"/>
  <c r="BE1104"/>
  <c r="BE1107"/>
  <c r="BE1118"/>
  <c r="BE1143"/>
  <c r="BE1144"/>
  <c r="BE1162"/>
  <c r="BE1168"/>
  <c r="BE1188"/>
  <c r="BE1213"/>
  <c r="BE1219"/>
  <c r="BE1291"/>
  <c r="BE1303"/>
  <c r="BE1309"/>
  <c r="BE1314"/>
  <c r="BE1342"/>
  <c r="BE1351"/>
  <c r="BE1360"/>
  <c r="BE1436"/>
  <c r="F35"/>
  <c i="1" r="BB95"/>
  <c r="BB94"/>
  <c r="AX94"/>
  <c i="2" r="F34"/>
  <c i="1" r="BA95"/>
  <c r="BA94"/>
  <c r="W30"/>
  <c i="2" r="F37"/>
  <c i="1" r="BD95"/>
  <c r="BD94"/>
  <c r="W33"/>
  <c i="2" r="J34"/>
  <c i="1" r="AW95"/>
  <c i="2" r="F36"/>
  <c i="1" r="BC95"/>
  <c r="BC94"/>
  <c r="AY94"/>
  <c i="2" l="1" r="T150"/>
  <c r="P619"/>
  <c r="T619"/>
  <c r="R150"/>
  <c r="BK619"/>
  <c r="J619"/>
  <c r="J107"/>
  <c r="P150"/>
  <c r="P149"/>
  <c i="1" r="AU95"/>
  <c i="2" r="R619"/>
  <c r="BK150"/>
  <c r="BK149"/>
  <c r="J149"/>
  <c r="J96"/>
  <c r="J620"/>
  <c r="J108"/>
  <c i="1" r="AU94"/>
  <c i="2" r="F33"/>
  <c i="1" r="AZ95"/>
  <c r="AZ94"/>
  <c r="AV94"/>
  <c r="AK29"/>
  <c r="W32"/>
  <c i="2" r="J33"/>
  <c i="1" r="AV95"/>
  <c r="AT95"/>
  <c r="AW94"/>
  <c r="AK30"/>
  <c r="W31"/>
  <c i="2" l="1" r="R149"/>
  <c r="T149"/>
  <c r="J150"/>
  <c r="J97"/>
  <c i="1" r="AT94"/>
  <c i="2" r="J30"/>
  <c i="1" r="AG95"/>
  <c r="AG94"/>
  <c r="AK26"/>
  <c r="AK35"/>
  <c r="W29"/>
  <c i="2" l="1" r="J39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<sst xmlns="http://schemas.openxmlformats.org/spreadsheetml/2006/main">
  <si>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</si>
  <si>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</si>
  <si>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</si>
  <si>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</si>
  <si>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</si>
  <si>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{1389d7cc-a533-491b-8f6c-b7d5cfd9c45c}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</si>
  <si>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</si>
  <si>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</si>
  <si>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</si>
  <si>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</si>
  <si>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</si>
  <si>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</si>
  <si>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</si>
  <si>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</si>
  <si>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21/07-001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</si>
  <si>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</si>
  <si>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</si>
  <si>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a stavební úpravy učeben ZŠ Skálova 600</t>
  </si>
  <si>
    <t>KSO:</t>
  </si>
  <si>
    <t>CC-CZ:</t>
  </si>
  <si>
    <t>Místo:</t>
  </si>
  <si>
    <t>na p.č. 609,610/1 a 610/2 v k.ú. Turnov</t>
  </si>
  <si>
    <t>Datum:</t>
  </si>
  <si>
    <t>5. 8. 2022</t>
  </si>
  <si>
    <t>Zadavatel:</t>
  </si>
  <si>
    <t>IČ:</t>
  </si>
  <si>
    <t>00276227</t>
  </si>
  <si>
    <t>Město Turnov</t>
  </si>
  <si>
    <t>DIČ:</t>
  </si>
  <si>
    <t>Uchazeč:</t>
  </si>
  <si>
    <t>Vyplň údaj</t>
  </si>
  <si>
    <t>Projektant:</t>
  </si>
  <si>
    <t>27538320</t>
  </si>
  <si>
    <t>ACTIV Projekce,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</si>
  <si>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</si>
  <si>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</si>
  <si>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</si>
  <si>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</si>
  <si>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</si>
  <si>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</si>
  <si>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</si>
  <si>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</si>
  <si>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</si>
  <si>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</si>
  <si>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</si>
  <si>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</si>
  <si>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</si>
  <si>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</si>
  <si>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</si>
  <si>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</si>
  <si>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</si>
  <si>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</si>
  <si>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</si>
  <si>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</si>
  <si>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</si>
  <si>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</si>
  <si>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</si>
  <si>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</si>
  <si>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</si>
  <si>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</si>
  <si>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</si>
  <si>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</si>
  <si>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</si>
  <si>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</si>
  <si>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</si>
  <si>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</si>
  <si>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</si>
  <si>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</si>
  <si>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</si>
  <si>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</si>
  <si>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</si>
  <si>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</si>
  <si>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</si>
  <si>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</si>
  <si>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</si>
  <si>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</si>
  <si>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</si>
  <si>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</si>
  <si>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</si>
  <si>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</si>
  <si>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</si>
  <si>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</si>
  <si>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</si>
  <si>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</si>
  <si>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POLYTECHNICKÁ UČEBNA (DÍLNY) 1.NP</t>
  </si>
  <si>
    <t>STA</t>
  </si>
  <si>
    <t>1</t>
  </si>
  <si>
    <t>{c463b607-6f0f-4c58-bb2b-fa7c81b69705}</t>
  </si>
  <si>
    <t>2</t>
  </si>
  <si>
    <t>DE_ZTI_005</t>
  </si>
  <si>
    <t>Pro rozvod ležaté kanalizace</t>
  </si>
  <si>
    <t>mb</t>
  </si>
  <si>
    <t>6,7</t>
  </si>
  <si>
    <t>3</t>
  </si>
  <si>
    <t>dlažba_sokl</t>
  </si>
  <si>
    <t xml:space="preserve">Keramický sokl </t>
  </si>
  <si>
    <t>m</t>
  </si>
  <si>
    <t>122,9</t>
  </si>
  <si>
    <t>KRYCÍ LIST SOUPISU PRACÍ</t>
  </si>
  <si>
    <t>dlažba_zadní_vstup</t>
  </si>
  <si>
    <t>12</t>
  </si>
  <si>
    <t>doplnění_HIV</t>
  </si>
  <si>
    <t>4,02</t>
  </si>
  <si>
    <t>doplňková_HIS</t>
  </si>
  <si>
    <t>11,76</t>
  </si>
  <si>
    <t>doplňková_HIV</t>
  </si>
  <si>
    <t>4,08</t>
  </si>
  <si>
    <t>Objekt:</t>
  </si>
  <si>
    <t>dř_parket</t>
  </si>
  <si>
    <t>82,41</t>
  </si>
  <si>
    <t>SO 03 - POLYTECHNICKÁ UČEBNA (DÍLNY) 1.NP</t>
  </si>
  <si>
    <t>el_podlah_chran_1</t>
  </si>
  <si>
    <t>el_stěn_chran_1</t>
  </si>
  <si>
    <t>10,9</t>
  </si>
  <si>
    <t>el_stěna_1</t>
  </si>
  <si>
    <t>414</t>
  </si>
  <si>
    <t>na p.č. 610/1 a 610/2 v k.ú. Turnov</t>
  </si>
  <si>
    <t>el_strop_1</t>
  </si>
  <si>
    <t>103,9</t>
  </si>
  <si>
    <t>epoxi_stěrka</t>
  </si>
  <si>
    <t>3,6</t>
  </si>
  <si>
    <t>keram_dl</t>
  </si>
  <si>
    <t>105,86</t>
  </si>
  <si>
    <t>keram_obklad</t>
  </si>
  <si>
    <t>74,146</t>
  </si>
  <si>
    <t>napojení_podél_rampy</t>
  </si>
  <si>
    <t>5,675</t>
  </si>
  <si>
    <t>nopová_izolace</t>
  </si>
  <si>
    <t>3,72</t>
  </si>
  <si>
    <t>NS_ZP_001</t>
  </si>
  <si>
    <t>Plocha rampy</t>
  </si>
  <si>
    <t>m2</t>
  </si>
  <si>
    <t>14,64</t>
  </si>
  <si>
    <t>NZ_ČP_P11_001</t>
  </si>
  <si>
    <t xml:space="preserve">Položka č. P11, vnitřní čistící rohož (zapuštěná v rámu) 1200/1200 mm </t>
  </si>
  <si>
    <t>1,44</t>
  </si>
  <si>
    <t>NZ_ČZ_P10_001</t>
  </si>
  <si>
    <t xml:space="preserve">Položka č. P10, Venkovní čistící rohož (zapuštěná v rámu) 1200/800 mm </t>
  </si>
  <si>
    <t>0,96</t>
  </si>
  <si>
    <t>NZ_ČZ_P10_002</t>
  </si>
  <si>
    <t xml:space="preserve">Položka č. P10, Venkovní čistící rohož (zapuštěná v rámu) 600/400 mm </t>
  </si>
  <si>
    <t>0,24</t>
  </si>
  <si>
    <t>oc_potrubí</t>
  </si>
  <si>
    <t>76,4</t>
  </si>
  <si>
    <t>oc_zárubně</t>
  </si>
  <si>
    <t>14,72</t>
  </si>
  <si>
    <t>pod_stávající_obklad</t>
  </si>
  <si>
    <t>30,27</t>
  </si>
  <si>
    <t>PVC_DN110_ležaté</t>
  </si>
  <si>
    <t>6,3</t>
  </si>
  <si>
    <t>PVC_DN110_svislé</t>
  </si>
  <si>
    <t>8,8</t>
  </si>
  <si>
    <t>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</si>
  <si>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PVC_DN50</t>
  </si>
  <si>
    <t>0,75</t>
  </si>
  <si>
    <t>PVC_podlaha</t>
  </si>
  <si>
    <t>10,86</t>
  </si>
  <si>
    <t>rýhy</t>
  </si>
  <si>
    <t>m3</t>
  </si>
  <si>
    <t>2,928</t>
  </si>
  <si>
    <t>sdk_kastlík</t>
  </si>
  <si>
    <t xml:space="preserve">SDK podhled do vlhka pod panely </t>
  </si>
  <si>
    <t>11,25</t>
  </si>
  <si>
    <t>sdk_předstěna</t>
  </si>
  <si>
    <t>6,57</t>
  </si>
  <si>
    <t>sdk_příčky_H2</t>
  </si>
  <si>
    <t>18,2</t>
  </si>
  <si>
    <t>SX</t>
  </si>
  <si>
    <t>výmalba_stěn</t>
  </si>
  <si>
    <t>700,625</t>
  </si>
  <si>
    <t>výmalba_stěn_omy</t>
  </si>
  <si>
    <t>187,125</t>
  </si>
  <si>
    <t>zdivo_om_malba</t>
  </si>
  <si>
    <t>51,053</t>
  </si>
  <si>
    <t>zídka_v_zahradě</t>
  </si>
  <si>
    <t>zti_odpad_1</t>
  </si>
  <si>
    <t>7,9</t>
  </si>
  <si>
    <t>zti_rozvody_1</t>
  </si>
  <si>
    <t>69,3</t>
  </si>
  <si>
    <t>zti_voda_1</t>
  </si>
  <si>
    <t>61,4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</si>
  <si>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</si>
  <si>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</si>
  <si>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</si>
  <si>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</si>
  <si>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</si>
  <si>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</si>
  <si>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</si>
  <si>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</si>
  <si>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</si>
  <si>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</si>
  <si>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</si>
  <si>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</si>
  <si>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</si>
  <si>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</si>
  <si>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</si>
  <si>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</si>
  <si>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</si>
  <si>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</si>
  <si>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</si>
  <si>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</si>
  <si>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</si>
  <si>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</si>
  <si>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</si>
  <si>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</si>
  <si>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</si>
  <si>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</si>
  <si>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</si>
  <si>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</si>
  <si>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</si>
  <si>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</si>
  <si>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</si>
  <si>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</si>
  <si>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</si>
  <si>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</si>
  <si>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</si>
  <si>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</si>
  <si>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</si>
  <si>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</si>
  <si>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</si>
  <si>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</si>
  <si>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</si>
  <si>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</si>
  <si>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</si>
  <si>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</si>
  <si>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</si>
  <si>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</si>
  <si>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</si>
  <si>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</si>
  <si>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</si>
  <si>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</si>
  <si>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</si>
  <si>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</si>
  <si>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</si>
  <si>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</si>
  <si>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</si>
  <si>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</si>
  <si>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</si>
  <si>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</si>
  <si>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CS ÚRS 2022 02</t>
  </si>
  <si>
    <t>4</t>
  </si>
  <si>
    <t>-395147074</t>
  </si>
  <si>
    <t>VV</t>
  </si>
  <si>
    <t>1,5*8,0</t>
  </si>
  <si>
    <t>Součet</t>
  </si>
  <si>
    <t>132154101</t>
  </si>
  <si>
    <t>Hloubení rýh zapažených š do 800 mm v hornině třídy těžitelnosti I skupiny 1 a 2 objem do 20 m3 strojně</t>
  </si>
  <si>
    <t>-1216415467</t>
  </si>
  <si>
    <t>"PRO PALISÁDY" (5,55+1,8)*0,4*0,8</t>
  </si>
  <si>
    <t>"PRO SCHODIŠTĚ "(1,8)*0,4*0,8</t>
  </si>
  <si>
    <t>Mezisoučet</t>
  </si>
  <si>
    <t>139751101</t>
  </si>
  <si>
    <t>Vykopávky v uzavřených prostorech v hornině třídy těžitelnosti I, skupiny 1 až 3 ručně</t>
  </si>
  <si>
    <t>-1240457266</t>
  </si>
  <si>
    <t>délka ležaté kanalizace*šířka*hloubka</t>
  </si>
  <si>
    <t>DE_ZTI_005*0,6*0,8</t>
  </si>
  <si>
    <t>162211311</t>
  </si>
  <si>
    <t>Vodorovné přemístění výkopku z horniny třídy těžitelnosti I, skupiny 1 až 3 stavebním kolečkem do 10 m</t>
  </si>
  <si>
    <t>-589256771</t>
  </si>
  <si>
    <t>5</t>
  </si>
  <si>
    <t>162211319</t>
  </si>
  <si>
    <t>Příplatek k vodorovnému přemístění výkopku z horniny třídy těžitelnosti I, skupiny 1 až 3 stavebním kolečkem ZKD 10 m</t>
  </si>
  <si>
    <t>436295243</t>
  </si>
  <si>
    <t>6</t>
  </si>
  <si>
    <t>162251101</t>
  </si>
  <si>
    <t>Vodorovné přemístění do 20 m výkopku/sypaniny z horniny třídy těžitelnosti I skupiny 1 až 3</t>
  </si>
  <si>
    <t>1630973526</t>
  </si>
  <si>
    <t>Odhad pro přípojku kanalizace*(hloubka)-palisady</t>
  </si>
  <si>
    <t>NS_ZP_001*1,5</t>
  </si>
  <si>
    <t>7</t>
  </si>
  <si>
    <t>162651112</t>
  </si>
  <si>
    <t>Vodorovné přemístění přes 4 000 do 5000 m výkopku/sypaniny z horniny třídy těžitelnosti I skupiny 1 až 3</t>
  </si>
  <si>
    <t>-1412365333</t>
  </si>
  <si>
    <t>plocha chodníku*tloušťka</t>
  </si>
  <si>
    <t>NS_ZP_001*0,2</t>
  </si>
  <si>
    <t>8</t>
  </si>
  <si>
    <t>171201221</t>
  </si>
  <si>
    <t>Poplatek za uložení na skládce (skládkovné) zeminy a kamení kód odpadu 17 05 04</t>
  </si>
  <si>
    <t>t</t>
  </si>
  <si>
    <t>-578631538</t>
  </si>
  <si>
    <t>délka ležaté kanalizace*šířka*hloubka*objemová hmotnost horniny skupiny 3</t>
  </si>
  <si>
    <t>DE_ZTI_005*0,6*0,8*1,8</t>
  </si>
  <si>
    <t>plocha chodníku*tloušťka*objemová hmotnost horniny skupiny 3</t>
  </si>
  <si>
    <t>NS_ZP_001*0,2*1,8</t>
  </si>
  <si>
    <t>figura*objemová hmotnost horniny skupiny 3</t>
  </si>
  <si>
    <t>rýhy*1,8</t>
  </si>
  <si>
    <t>9</t>
  </si>
  <si>
    <t>171251201</t>
  </si>
  <si>
    <t>Uložení sypaniny na skládky nebo meziskládky</t>
  </si>
  <si>
    <t>-700512111</t>
  </si>
  <si>
    <t>10</t>
  </si>
  <si>
    <t>174111102</t>
  </si>
  <si>
    <t>Zásyp v uzavřených prostorech sypaninou se zhutněním ručně</t>
  </si>
  <si>
    <t>-1508710339</t>
  </si>
  <si>
    <t>délka*šířka*(hloubka-tloušťka vrstvy obsypu-výška podkladního lože)</t>
  </si>
  <si>
    <t>DE_ZTI_005*0,6*(0,8-0,2)</t>
  </si>
  <si>
    <t>11</t>
  </si>
  <si>
    <t>174151101</t>
  </si>
  <si>
    <t>Zásyp jam, šachet rýh nebo kolem objektů sypaninou se zhutněním</t>
  </si>
  <si>
    <t>127694076</t>
  </si>
  <si>
    <t>rýhy/2</t>
  </si>
  <si>
    <t>175111101</t>
  </si>
  <si>
    <t>Obsypání potrubí ručně sypaninou bez prohození, uloženou do 3 m</t>
  </si>
  <si>
    <t>-519206426</t>
  </si>
  <si>
    <t>délka*šířka*tloušťka vrstvy obsypu</t>
  </si>
  <si>
    <t>DE_ZTI_005*0,6*0,6</t>
  </si>
  <si>
    <t>13</t>
  </si>
  <si>
    <t>M</t>
  </si>
  <si>
    <t>58331200</t>
  </si>
  <si>
    <t>štěrkopísek netříděný zásypový</t>
  </si>
  <si>
    <t>-338515552</t>
  </si>
  <si>
    <t>2,412*2 'Přepočtené koeficientem množství</t>
  </si>
  <si>
    <t>14</t>
  </si>
  <si>
    <t>181951112</t>
  </si>
  <si>
    <t>Úprava pláně v hornině třídy těžitelnosti I, skupiny 1 až 3 se zhutněním strojně</t>
  </si>
  <si>
    <t>1732797489</t>
  </si>
  <si>
    <t>Plocha chodníku-rampa</t>
  </si>
  <si>
    <t>Svislé a kompletní konstrukce</t>
  </si>
  <si>
    <t>16</t>
  </si>
  <si>
    <t>317121251</t>
  </si>
  <si>
    <t>Montáž ŽB překladů prefabrikovaných do rýh světlosti otvoru přes 1050 do 1800 mm</t>
  </si>
  <si>
    <t>kus</t>
  </si>
  <si>
    <t>1480398333</t>
  </si>
  <si>
    <t>pol.č.12</t>
  </si>
  <si>
    <t>17</t>
  </si>
  <si>
    <t>59321071</t>
  </si>
  <si>
    <t>překlad železobetonový RZP 1490x140x140mm</t>
  </si>
  <si>
    <t>1605546960</t>
  </si>
  <si>
    <t>18</t>
  </si>
  <si>
    <t>317142410</t>
  </si>
  <si>
    <t>Překlad nenosný pórobetonový š 75 mm v do 250 mm na tenkovrstvou maltu dl do 1000 mm</t>
  </si>
  <si>
    <t>-521173417</t>
  </si>
  <si>
    <t>19</t>
  </si>
  <si>
    <t>339921131</t>
  </si>
  <si>
    <t>Osazování betonových palisád do betonového základu v řadě výšky prvku do 0,5 m</t>
  </si>
  <si>
    <t>-1357134995</t>
  </si>
  <si>
    <t xml:space="preserve">"šikmá část rampy"  5,55</t>
  </si>
  <si>
    <t>20</t>
  </si>
  <si>
    <t>59228418x</t>
  </si>
  <si>
    <t>palisáda tyčová hranatá betonová přírodní 12x18x40 cm</t>
  </si>
  <si>
    <t>525015394</t>
  </si>
  <si>
    <t xml:space="preserve">"šikmá část rampy"  5,55/0,18*1,03</t>
  </si>
  <si>
    <t>339921132</t>
  </si>
  <si>
    <t>Osazování betonových palisád do betonového základu v řadě výšky prvku přes 0,5 do 1 m</t>
  </si>
  <si>
    <t>-1850208766</t>
  </si>
  <si>
    <t xml:space="preserve">"vodorovná část rampy"  2,1</t>
  </si>
  <si>
    <t>22</t>
  </si>
  <si>
    <t>59228413x</t>
  </si>
  <si>
    <t>palisáda tyčová hranatá betonová přírodní 12x18x80 cm</t>
  </si>
  <si>
    <t>1236074167</t>
  </si>
  <si>
    <t xml:space="preserve">"vodorovná část rampy"  2,1/0,18*1,03</t>
  </si>
  <si>
    <t>23</t>
  </si>
  <si>
    <t>342272225</t>
  </si>
  <si>
    <t>Příčka z pórobetonových hladkých tvárnic na tenkovrstvou maltu tl 100 mm</t>
  </si>
  <si>
    <t>-2034980831</t>
  </si>
  <si>
    <t>4,4*3,40-0,7*2,05-0,8*2,05</t>
  </si>
  <si>
    <t>3,77*3,4</t>
  </si>
  <si>
    <t>1,15*2,2-0,7*2,05</t>
  </si>
  <si>
    <t>(1,9+2,25)*3,4</t>
  </si>
  <si>
    <t>(1,7+1,0+1,0)*3,4-0,7*2,05</t>
  </si>
  <si>
    <t>24</t>
  </si>
  <si>
    <t>342291121</t>
  </si>
  <si>
    <t>Ukotvení příček k cihelným konstrukcím plochými kotvami</t>
  </si>
  <si>
    <t>-8919126</t>
  </si>
  <si>
    <t>3,8*6</t>
  </si>
  <si>
    <t>Vodorovné konstrukce</t>
  </si>
  <si>
    <t>25</t>
  </si>
  <si>
    <t>430321313</t>
  </si>
  <si>
    <t>Schodišťová konstrukce a rampa ze ŽB tř. C 16/20</t>
  </si>
  <si>
    <t>901296366</t>
  </si>
  <si>
    <t>2,0*(0,6+0,3)*0,18</t>
  </si>
  <si>
    <t>26</t>
  </si>
  <si>
    <t>431351121</t>
  </si>
  <si>
    <t>Zřízení bednění podest schodišť a ramp přímočarých v do 4 m</t>
  </si>
  <si>
    <t>-181621707</t>
  </si>
  <si>
    <t>(2,0+0,6*2)*0,18</t>
  </si>
  <si>
    <t>(2,0+0,3*2)*0,18</t>
  </si>
  <si>
    <t>27</t>
  </si>
  <si>
    <t>431351122</t>
  </si>
  <si>
    <t>Odstranění bednění podest schodišť a ramp přímočarých v do 4 m</t>
  </si>
  <si>
    <t>445522292</t>
  </si>
  <si>
    <t>(1,6+0,6*2)*0,15</t>
  </si>
  <si>
    <t>(1,6+0,3*2)*0,15</t>
  </si>
  <si>
    <t>28</t>
  </si>
  <si>
    <t>433121121</t>
  </si>
  <si>
    <t>Osazení ŽB schodnic</t>
  </si>
  <si>
    <t>-228406745</t>
  </si>
  <si>
    <t>29</t>
  </si>
  <si>
    <t>5085.x1</t>
  </si>
  <si>
    <t>Základní řada schodišťových bloků SBB 100/35/15 nat tryskaná</t>
  </si>
  <si>
    <t>-1216127651</t>
  </si>
  <si>
    <t>30</t>
  </si>
  <si>
    <t>451573111</t>
  </si>
  <si>
    <t>Lože pod potrubí otevřený výkop ze štěrkopísku</t>
  </si>
  <si>
    <t>915282338</t>
  </si>
  <si>
    <t>délka*šířka*výška podkladního lože</t>
  </si>
  <si>
    <t>DE_ZTI_005*0,6*0,2</t>
  </si>
  <si>
    <t>31</t>
  </si>
  <si>
    <t>457311116</t>
  </si>
  <si>
    <t>Vyrovnávací nebo spádový beton C 20/25 včetně úpravy povrchu</t>
  </si>
  <si>
    <t>-2083499179</t>
  </si>
  <si>
    <t>"Venkovní čistící rohož, pol.č. 10 - 1200/800 mm"</t>
  </si>
  <si>
    <t>NZ_ČZ_P10_001*0,15</t>
  </si>
  <si>
    <t>"Venkovní čistící rohož, pol.č. 10 - 600/400 mm"</t>
  </si>
  <si>
    <t>NZ_ČZ_P10_002*0,15</t>
  </si>
  <si>
    <t>"Vnitřní čistící rohož, pol.č. 11 - 1200/1200 mm"</t>
  </si>
  <si>
    <t>NZ_ČP_P11_001*2*0,15</t>
  </si>
  <si>
    <t>32</t>
  </si>
  <si>
    <t>631311135</t>
  </si>
  <si>
    <t>Mazanina tl do 240 mm z betonu prostého bez zvýšených nároků na prostředí tř. C 20/25</t>
  </si>
  <si>
    <t>777810349</t>
  </si>
  <si>
    <t>délka pro provedení ležatí kanalizace*šířka*tloušťka vrstvy podní mazaniny 150 mm</t>
  </si>
  <si>
    <t>DE_ZTI_005*0,6*0,15</t>
  </si>
  <si>
    <t>33</t>
  </si>
  <si>
    <t>631362021</t>
  </si>
  <si>
    <t>Výztuž mazanin svařovanými sítěmi Kari</t>
  </si>
  <si>
    <t>1065677535</t>
  </si>
  <si>
    <t>Položka č. P10, Venkovní čistící rohož (zapuštěná v rámu) *kari 150/150/6 (3,03Kg/m2)</t>
  </si>
  <si>
    <t>NZ_ČZ_P10_001*3,03/1000</t>
  </si>
  <si>
    <t>NZ_ČZ_P10_002*3,03/1000</t>
  </si>
  <si>
    <t>délka pro provedení ležaé kanalizace*šířka*kari 150/150/6 (3,03Kg/m2)</t>
  </si>
  <si>
    <t>DE_ZTI_005*0,6*3,03/1000</t>
  </si>
  <si>
    <t>Komunikace pozemní</t>
  </si>
  <si>
    <t>34</t>
  </si>
  <si>
    <t>564851111</t>
  </si>
  <si>
    <t>Podklad ze štěrkodrtě ŠD tl 150 mm</t>
  </si>
  <si>
    <t>272475115</t>
  </si>
  <si>
    <t>35</t>
  </si>
  <si>
    <t>572340112</t>
  </si>
  <si>
    <t>Vyspravení krytu komunikací po překopech plochy do 15 m2 asfaltovým betonem ACO (AB) tl 70 mm</t>
  </si>
  <si>
    <t>599462313</t>
  </si>
  <si>
    <t xml:space="preserve">Napojení podél rampy </t>
  </si>
  <si>
    <t>(2,0+5,55+1,8+2,0)*0,5</t>
  </si>
  <si>
    <t>36</t>
  </si>
  <si>
    <t>572360111</t>
  </si>
  <si>
    <t>Vyspravení krytu komunikací po překopech plochy do 15 m2 studenou asfaltovou směsí tl 40 mm</t>
  </si>
  <si>
    <t>1241616997</t>
  </si>
  <si>
    <t>37</t>
  </si>
  <si>
    <t>573211112</t>
  </si>
  <si>
    <t>Postřik živičný spojovací z asfaltu v množství 0,70 kg/m2</t>
  </si>
  <si>
    <t>902998311</t>
  </si>
  <si>
    <t>38</t>
  </si>
  <si>
    <t>578901124</t>
  </si>
  <si>
    <t>Zdrsňovací posyp litého asfaltu v množství 10 kg/m2 plochy do 15 m2 při překopech ing sítí</t>
  </si>
  <si>
    <t>1336292301</t>
  </si>
  <si>
    <t>39</t>
  </si>
  <si>
    <t>596211111</t>
  </si>
  <si>
    <t>Kladení zámkové dlažby komunikací pro pěší tl 60 mm skupiny A pl do 100 m2</t>
  </si>
  <si>
    <t>2145749228</t>
  </si>
  <si>
    <t>40</t>
  </si>
  <si>
    <t>59245020</t>
  </si>
  <si>
    <t>dlažba tvar obdélník betonová 200x100x80mm přírodní</t>
  </si>
  <si>
    <t>-179317364</t>
  </si>
  <si>
    <t>Plocha chodníku*koeficient</t>
  </si>
  <si>
    <t>NS_ZP_001*1,03</t>
  </si>
  <si>
    <t>41</t>
  </si>
  <si>
    <t>596811311</t>
  </si>
  <si>
    <t>Kladení velkoformátové betonové dlažby tl do 100 mm velikosti do 0,5 m2 pl do 300 m2</t>
  </si>
  <si>
    <t>902979879</t>
  </si>
  <si>
    <t>42</t>
  </si>
  <si>
    <t>59246003</t>
  </si>
  <si>
    <t>dlažba plošná betonová terasová hladká 500x500x50mm</t>
  </si>
  <si>
    <t>-484331454</t>
  </si>
  <si>
    <t>12*1,03 'Přepočtené koeficientem množství</t>
  </si>
  <si>
    <t>Úpravy povrchů, podlahy a osazování výplní</t>
  </si>
  <si>
    <t>43</t>
  </si>
  <si>
    <t>611315121</t>
  </si>
  <si>
    <t>Vápenná štuková omítka rýh ve stropech š do 150 mm</t>
  </si>
  <si>
    <t>986094706</t>
  </si>
  <si>
    <t>el_strop_1*0,15</t>
  </si>
  <si>
    <t>44</t>
  </si>
  <si>
    <t>612121112</t>
  </si>
  <si>
    <t>Zatření spár stěrkovou hmotou vnitřních stěn z pórobetonových tvárnic</t>
  </si>
  <si>
    <t>-401819481</t>
  </si>
  <si>
    <t>zdivo_om_malba*2</t>
  </si>
  <si>
    <t>45</t>
  </si>
  <si>
    <t>612135011</t>
  </si>
  <si>
    <t>Vyrovnání podkladu vnitřních stěn tmelem tl do 2 mm</t>
  </si>
  <si>
    <t>1867146430</t>
  </si>
  <si>
    <t>v místech původních stěn pod keramický obklad</t>
  </si>
  <si>
    <t>mč. 068</t>
  </si>
  <si>
    <t>(0,15+1,5+0,15)*1,5</t>
  </si>
  <si>
    <t>mč. 067</t>
  </si>
  <si>
    <t>(0,7+1,0)*1,3</t>
  </si>
  <si>
    <t>mč. 066</t>
  </si>
  <si>
    <t>(0,7+1,7)*1,3*2</t>
  </si>
  <si>
    <t>mč. 065</t>
  </si>
  <si>
    <t>(3,8+1,6)*1,6</t>
  </si>
  <si>
    <t>mč.063</t>
  </si>
  <si>
    <t>(1,6)*1,6</t>
  </si>
  <si>
    <t>mč.062</t>
  </si>
  <si>
    <t>(3,8+1,15)*1,6</t>
  </si>
  <si>
    <t>46</t>
  </si>
  <si>
    <t>612135095</t>
  </si>
  <si>
    <t>Příplatek k vyrovnání vnitřních stěn tmelem za každý dalších 1 mm tl</t>
  </si>
  <si>
    <t>-58225263</t>
  </si>
  <si>
    <t>47</t>
  </si>
  <si>
    <t>612135101</t>
  </si>
  <si>
    <t>Hrubá výplň rýh ve stěnách maltou jakékoli šířky rýhy</t>
  </si>
  <si>
    <t>1280453628</t>
  </si>
  <si>
    <t>zti_rozvody_1*0,2</t>
  </si>
  <si>
    <t>přeosazení ZTI stoupaček mč. 055 a 056</t>
  </si>
  <si>
    <t>3,4*2*0,3</t>
  </si>
  <si>
    <t>48</t>
  </si>
  <si>
    <t>612142001</t>
  </si>
  <si>
    <t>Potažení vnitřních stěn sklovláknitým pletivem vtlačeným do tenkovrstvé hmoty</t>
  </si>
  <si>
    <t>-1564309603</t>
  </si>
  <si>
    <t>49</t>
  </si>
  <si>
    <t>612311131</t>
  </si>
  <si>
    <t>Potažení vnitřních stěn vápenným štukem tloušťky do 3 mm</t>
  </si>
  <si>
    <t>1536622450</t>
  </si>
  <si>
    <t>50</t>
  </si>
  <si>
    <t>612315121</t>
  </si>
  <si>
    <t>Vápenná štuková omítka rýh ve stěnách š do 150 mm</t>
  </si>
  <si>
    <t>1709096208</t>
  </si>
  <si>
    <t>el_stěn_chran_1*0,15</t>
  </si>
  <si>
    <t>el_stěna_1*0,15</t>
  </si>
  <si>
    <t>51</t>
  </si>
  <si>
    <t>612315221</t>
  </si>
  <si>
    <t>Vápenná štuková omítka malých ploch do 0,09 m2 na stěnách</t>
  </si>
  <si>
    <t>-1661080216</t>
  </si>
  <si>
    <t>6*2</t>
  </si>
  <si>
    <t>3*2</t>
  </si>
  <si>
    <t>52</t>
  </si>
  <si>
    <t>612325302</t>
  </si>
  <si>
    <t>Vápenocementová štuková omítka ostění nebo nadpraží</t>
  </si>
  <si>
    <t>-951825122</t>
  </si>
  <si>
    <t>Ostění a napraží otvorů</t>
  </si>
  <si>
    <t>(1,15+2*0,60)*0,30</t>
  </si>
  <si>
    <t>(2,38+2*0,60)*0,30</t>
  </si>
  <si>
    <t>(2,38+2*2,06)*0,30*8</t>
  </si>
  <si>
    <t>(1,2+2*2,06)*0,30</t>
  </si>
  <si>
    <t>(1,2+2*3,1)*0,30</t>
  </si>
  <si>
    <t>(1,8+2*2,70)*0,30</t>
  </si>
  <si>
    <t>53</t>
  </si>
  <si>
    <t>612325403</t>
  </si>
  <si>
    <t>Oprava vnitřní vápenocementové hrubé omítky stěn v rozsahu plochy do 50%</t>
  </si>
  <si>
    <t>1250016820</t>
  </si>
  <si>
    <t>V místech původních stěn po otlučení keramického obkladu</t>
  </si>
  <si>
    <t>54</t>
  </si>
  <si>
    <t>619995001</t>
  </si>
  <si>
    <t>Začištění omítek kolem oken, dveří, podlah nebo obkladů</t>
  </si>
  <si>
    <t>-887186976</t>
  </si>
  <si>
    <t>(1,15+2*0,60)</t>
  </si>
  <si>
    <t>(2,38+2*0,60)</t>
  </si>
  <si>
    <t>(2,38+2*2,06)*8</t>
  </si>
  <si>
    <t>(1,2+2*2,06)</t>
  </si>
  <si>
    <t>(1,2+2*3,1)</t>
  </si>
  <si>
    <t>(1,8+2*2,70)</t>
  </si>
  <si>
    <t>"kolem obkladu"</t>
  </si>
  <si>
    <t>(0,15+1,5+0,15)+2*1,6</t>
  </si>
  <si>
    <t>(0,7+1,0)+2*1,3</t>
  </si>
  <si>
    <t>((0,7+1,7)+2*1,3)*2</t>
  </si>
  <si>
    <t>mč. 065-062</t>
  </si>
  <si>
    <t>(3,8+1,6)+(1,6+3,8)</t>
  </si>
  <si>
    <t>mč.064-062</t>
  </si>
  <si>
    <t>(2*(1,75+1,15)-0,6)*1,6</t>
  </si>
  <si>
    <t>obv_obklad_ss_zdi</t>
  </si>
  <si>
    <t>"kolem dveří"</t>
  </si>
  <si>
    <t>2*(0,9+2*2,05)</t>
  </si>
  <si>
    <t>(0,8+2*2,05)*2</t>
  </si>
  <si>
    <t>(0,7+2*2,05)*3</t>
  </si>
  <si>
    <t>"kolem soklu"</t>
  </si>
  <si>
    <t>"Obvod dle programu mč. 061" 18,5</t>
  </si>
  <si>
    <t>"Obvod dle programu mč. 066" 10,7</t>
  </si>
  <si>
    <t>"Obvod dle programu mč. 069" 17,9</t>
  </si>
  <si>
    <t xml:space="preserve">"Obvod dle programu mč. 070"  17,2</t>
  </si>
  <si>
    <t>"Obvod dle programu mč. 071" 22,95</t>
  </si>
  <si>
    <t>55</t>
  </si>
  <si>
    <t>622142001</t>
  </si>
  <si>
    <t>Potažení vnějších stěn sklovláknitým pletivem vtlačeným do tenkovrstvé hmoty</t>
  </si>
  <si>
    <t>-376133131</t>
  </si>
  <si>
    <t>Zídka v zahradě pol.č. C0</t>
  </si>
  <si>
    <t>(8+1,8)*(0,6+0,3+0,3)</t>
  </si>
  <si>
    <t>56</t>
  </si>
  <si>
    <t>622511101</t>
  </si>
  <si>
    <t>Tenkovrstvá akrylátová mozaiková jemnozrnná omítka včetně penetrace vnějších stěn</t>
  </si>
  <si>
    <t>CS ÚRS 2021 02</t>
  </si>
  <si>
    <t>92757987</t>
  </si>
  <si>
    <t>Zídka_v_zahradě</t>
  </si>
  <si>
    <t>57</t>
  </si>
  <si>
    <t>629991011</t>
  </si>
  <si>
    <t>Zakrytí výplní otvorů a svislých ploch fólií přilepenou lepící páskou</t>
  </si>
  <si>
    <t>-1880827048</t>
  </si>
  <si>
    <t>1,15*0,6</t>
  </si>
  <si>
    <t>2,38*0,6</t>
  </si>
  <si>
    <t>2,38*2,06*8</t>
  </si>
  <si>
    <t>1,2*2,06</t>
  </si>
  <si>
    <t>1,2*3,1</t>
  </si>
  <si>
    <t>1,8*2,7</t>
  </si>
  <si>
    <t>58</t>
  </si>
  <si>
    <t>631312141</t>
  </si>
  <si>
    <t>Doplnění rýh v dosavadních mazaninách betonem prostým</t>
  </si>
  <si>
    <t>1768027274</t>
  </si>
  <si>
    <t>el_podlah_chran_1*0,05*0,05</t>
  </si>
  <si>
    <t>59</t>
  </si>
  <si>
    <t>632451031</t>
  </si>
  <si>
    <t>Vyrovnávací potěr tl od 10 do 20 mm z MC 15 provedený v ploše</t>
  </si>
  <si>
    <t>1898203091</t>
  </si>
  <si>
    <t>skladba podlahy S4 v mč. 069</t>
  </si>
  <si>
    <t>26,01</t>
  </si>
  <si>
    <t>60</t>
  </si>
  <si>
    <t>632451101</t>
  </si>
  <si>
    <t>Cementový samonivelační potěr ze suchých směsí tl přes 2 do 5 mm</t>
  </si>
  <si>
    <t>-1576968284</t>
  </si>
  <si>
    <t>skladba podlahy S5 v mč. 070</t>
  </si>
  <si>
    <t>17,69</t>
  </si>
  <si>
    <t>skladba podlahy S3 v mč. 068</t>
  </si>
  <si>
    <t>2*2</t>
  </si>
  <si>
    <t>skladba podlahy S3 v mč. 061</t>
  </si>
  <si>
    <t>22,41</t>
  </si>
  <si>
    <t>skladba podlahy S3 v mč. 066</t>
  </si>
  <si>
    <t>8,97</t>
  </si>
  <si>
    <t>skladba podlahy SX v mč. 067</t>
  </si>
  <si>
    <t>skladba podlahy S2 v mč. 065+064+063+062</t>
  </si>
  <si>
    <t>1,44+3,87+6,43+4,76</t>
  </si>
  <si>
    <t>61</t>
  </si>
  <si>
    <t>633811111</t>
  </si>
  <si>
    <t>Broušení nerovností betonových podlah do 2 mm - stržení šlemu</t>
  </si>
  <si>
    <t>1279233510</t>
  </si>
  <si>
    <t>el_podlah_chran_1*0,15</t>
  </si>
  <si>
    <t>62</t>
  </si>
  <si>
    <t>642944121</t>
  </si>
  <si>
    <t>Osazování ocelových zárubní dodatečné pl do 2,5 m2</t>
  </si>
  <si>
    <t>-1080142044</t>
  </si>
  <si>
    <t>pol.č. 04</t>
  </si>
  <si>
    <t>pol.č. 05</t>
  </si>
  <si>
    <t>63</t>
  </si>
  <si>
    <t>55331487</t>
  </si>
  <si>
    <t>zárubeň jednokřídlá ocelová pro zdění tl stěny 110-150mm rozměru 800/1970, 2100mm</t>
  </si>
  <si>
    <t>-179075306</t>
  </si>
  <si>
    <t xml:space="preserve">pol.č. 04 </t>
  </si>
  <si>
    <t>64</t>
  </si>
  <si>
    <t>55331486</t>
  </si>
  <si>
    <t>zárubeň jednokřídlá ocelová pro zdění tl stěny 110-150mm rozměru 700/1970, 2100mm</t>
  </si>
  <si>
    <t>-1424318078</t>
  </si>
  <si>
    <t>Ostatní konstrukce a práce, bourání</t>
  </si>
  <si>
    <t>65</t>
  </si>
  <si>
    <t>962031132</t>
  </si>
  <si>
    <t>Bourání příček z cihel pálených na MVC tl do 100 mm</t>
  </si>
  <si>
    <t>-687242617</t>
  </si>
  <si>
    <t>(1,95+1,35+1,95)*3,40</t>
  </si>
  <si>
    <t>(2*1,0+1,6+1,15)*2,5-(0,6*2,05)*4</t>
  </si>
  <si>
    <t>0,98*2,05-(0,8*2,05)</t>
  </si>
  <si>
    <t>66</t>
  </si>
  <si>
    <t>962031133</t>
  </si>
  <si>
    <t>Bourání příček z cihel pálených na MVC tl do 150 mm</t>
  </si>
  <si>
    <t>-22893306</t>
  </si>
  <si>
    <t>(4,0+4,4+2,0)*3,4-(0,6*2,05)*4</t>
  </si>
  <si>
    <t>1,1*3,4-(0,8*2,05)</t>
  </si>
  <si>
    <t>67</t>
  </si>
  <si>
    <t>962032230</t>
  </si>
  <si>
    <t>Bourání zdiva z cihel pálených nebo vápenopískových na MV nebo MVC do 1 m3</t>
  </si>
  <si>
    <t>-1149189808</t>
  </si>
  <si>
    <t>propojení (dveře) mezi mč. 069 a 040</t>
  </si>
  <si>
    <t>1,10*2,35*0,30</t>
  </si>
  <si>
    <t>68</t>
  </si>
  <si>
    <t>963042819</t>
  </si>
  <si>
    <t>Bourání schodišťových stupňů betonových zhotovených na místě</t>
  </si>
  <si>
    <t>936061237</t>
  </si>
  <si>
    <t>1,2+2,5+1,2</t>
  </si>
  <si>
    <t>1,0+1,8+1,0</t>
  </si>
  <si>
    <t>69</t>
  </si>
  <si>
    <t>965042221</t>
  </si>
  <si>
    <t>Bourání podkladů pod dlažby nebo mazanin betonových nebo z litého asfaltu tl přes 100 mm pl do 1 m2</t>
  </si>
  <si>
    <t>-39036116</t>
  </si>
  <si>
    <t xml:space="preserve">Podlahy pod podkladní mazaninou, pro ležaté rozvody ZTI </t>
  </si>
  <si>
    <t>NZ_ČP_P11_001*2</t>
  </si>
  <si>
    <t>70</t>
  </si>
  <si>
    <t>965042231</t>
  </si>
  <si>
    <t>Bourání podkladů pod dlažby nebo mazanin betonových nebo z litého asfaltu tl přes 100 mm pl do 4 m2</t>
  </si>
  <si>
    <t>927012896</t>
  </si>
  <si>
    <t>předložené schodiště</t>
  </si>
  <si>
    <t>2,4*1,2*0,6</t>
  </si>
  <si>
    <t>71</t>
  </si>
  <si>
    <t>965049112</t>
  </si>
  <si>
    <t>Příplatek k bourání betonových mazanin za bourání mazanin se svařovanou sítí tl přes 100 mm</t>
  </si>
  <si>
    <t>-1232548167</t>
  </si>
  <si>
    <t>0,603+1,728</t>
  </si>
  <si>
    <t>72</t>
  </si>
  <si>
    <t>967031132</t>
  </si>
  <si>
    <t>Přisekání rovných ostění v cihelném zdivu na MV nebo MVC</t>
  </si>
  <si>
    <t>282623948</t>
  </si>
  <si>
    <t>pol.č.04</t>
  </si>
  <si>
    <t>(1,10+2*2,35)*0,30</t>
  </si>
  <si>
    <t>73</t>
  </si>
  <si>
    <t>968062375</t>
  </si>
  <si>
    <t>Vybourání dřevěných rámů oken zdvojených včetně křídel pl do 2 m2</t>
  </si>
  <si>
    <t>-1481048440</t>
  </si>
  <si>
    <t>1,19*1,04</t>
  </si>
  <si>
    <t>74</t>
  </si>
  <si>
    <t>968062374</t>
  </si>
  <si>
    <t>Vybourání dřevěných rámů oken zdvojených včetně křídel pl do 1 m2</t>
  </si>
  <si>
    <t>99905039</t>
  </si>
  <si>
    <t>75</t>
  </si>
  <si>
    <t>968062377</t>
  </si>
  <si>
    <t>Vybourání dřevěných rámů oken zdvojených včetně křídel pl přes 4 m2</t>
  </si>
  <si>
    <t>-939624373</t>
  </si>
  <si>
    <t>2,038*2,056*8</t>
  </si>
  <si>
    <t>76</t>
  </si>
  <si>
    <t>968072246</t>
  </si>
  <si>
    <t>Vybourání kovových rámů oken jednoduchých včetně křídel pl do 4 m2</t>
  </si>
  <si>
    <t>121475245</t>
  </si>
  <si>
    <t>1,0*3,1</t>
  </si>
  <si>
    <t>77</t>
  </si>
  <si>
    <t>968072455</t>
  </si>
  <si>
    <t>Vybourání kovových dveřních zárubní pl do 2 m2</t>
  </si>
  <si>
    <t>1024955389</t>
  </si>
  <si>
    <t>0,6*2,05</t>
  </si>
  <si>
    <t>78</t>
  </si>
  <si>
    <t>968072247</t>
  </si>
  <si>
    <t>Vybourání kovových rámů oken jednoduchých včetně křídel pl přes 4 m2</t>
  </si>
  <si>
    <t>-2057019394</t>
  </si>
  <si>
    <t>79</t>
  </si>
  <si>
    <t>968072456</t>
  </si>
  <si>
    <t>Vybourání kovových dveřních zárubní pl přes 2 m2</t>
  </si>
  <si>
    <t>-62985123</t>
  </si>
  <si>
    <t>0,8*2,05*2</t>
  </si>
  <si>
    <t>0,6*2,05*8</t>
  </si>
  <si>
    <t>80</t>
  </si>
  <si>
    <t>971033131</t>
  </si>
  <si>
    <t>Vybourání otvorů ve zdivu cihelném D do 60 mm na MVC nebo MV tl do 150 mm</t>
  </si>
  <si>
    <t>-417177675</t>
  </si>
  <si>
    <t>81</t>
  </si>
  <si>
    <t>971033171</t>
  </si>
  <si>
    <t>Vybourání otvorů ve zdivu cihelném D do 60 mm na MVC nebo MV tl do 750 mm</t>
  </si>
  <si>
    <t>366965805</t>
  </si>
  <si>
    <t>82</t>
  </si>
  <si>
    <t>971033621</t>
  </si>
  <si>
    <t>Vybourání otvorů ve zdivu cihelném pl do 4 m2 na MVC nebo MV tl do 100 mm</t>
  </si>
  <si>
    <t>-1949666123</t>
  </si>
  <si>
    <t>propojení (dveře) mezi mč. 066 a 065</t>
  </si>
  <si>
    <t>0,8*2,05</t>
  </si>
  <si>
    <t>83</t>
  </si>
  <si>
    <t>973011191.r</t>
  </si>
  <si>
    <t>Vysekání kapes ve stěnách nebo stropech z betonu lehkého do 300x300x100 mm</t>
  </si>
  <si>
    <t>-1448200729</t>
  </si>
  <si>
    <t>"pro podlahovou krabici" 1</t>
  </si>
  <si>
    <t>84</t>
  </si>
  <si>
    <t>973031151</t>
  </si>
  <si>
    <t>Vysekání výklenků ve zdivu cihelném na MV nebo MVC pl přes 0,25 m2</t>
  </si>
  <si>
    <t>-62333607</t>
  </si>
  <si>
    <t>"pro el. rozváděč" (0,4*0,8*0,35)</t>
  </si>
  <si>
    <t>85</t>
  </si>
  <si>
    <t>973032614</t>
  </si>
  <si>
    <t>Vysekání kapes pro špalíky ve zdivu z dutých cihel nebo tvárnic do 50x50x50 mm</t>
  </si>
  <si>
    <t>1440998927</t>
  </si>
  <si>
    <t>"el. krabice"24+17+11+4</t>
  </si>
  <si>
    <t>86</t>
  </si>
  <si>
    <t>974031142</t>
  </si>
  <si>
    <t>Vysekání rýh ve zdivu cihelném hl do 70 mm š do 70 mm</t>
  </si>
  <si>
    <t>-742544746</t>
  </si>
  <si>
    <t>"mč. 068 připojení voda" 0,5*2</t>
  </si>
  <si>
    <t>"mč. 067 připojení voda" 0,5*2</t>
  </si>
  <si>
    <t>"mč. 066 připojení voda" 0,5*2*4</t>
  </si>
  <si>
    <t>"mč. 062-065 připojení voda - studená" 1,8+2,2+0,3+2,9*2+1,0+1,8+0,9+0,3+2,9*3+3,5+1,1+0,3+2,9*2+1,0+2,9</t>
  </si>
  <si>
    <t>"mč. 062-065 připojení voda - teplá" 1,8+0,8+0,6+2*2,9+2,2+2,9+1,0+2,9</t>
  </si>
  <si>
    <t>"mč. 068 připojení odpad" 0,5*1</t>
  </si>
  <si>
    <t>"mč. 067 připojení odpad" 0,5*1</t>
  </si>
  <si>
    <t>"mč. 066 připojení odpad" 0,5*4</t>
  </si>
  <si>
    <t>"mč. 062-065 připojení odpad" 1,0+0,2+0,5+0,2+1,0+1,8+0,2</t>
  </si>
  <si>
    <t>87</t>
  </si>
  <si>
    <t>974031164</t>
  </si>
  <si>
    <t>Vysekání rýh ve zdivu cihelném hl do 150 mm š do 150 mm</t>
  </si>
  <si>
    <t>1981296560</t>
  </si>
  <si>
    <t>3,4*2</t>
  </si>
  <si>
    <t>88</t>
  </si>
  <si>
    <t>974031666</t>
  </si>
  <si>
    <t>Vysekání rýh ve zdivu cihelném pro vtahování nosníků hl do 150 mm v do 250 mm</t>
  </si>
  <si>
    <t>1306056268</t>
  </si>
  <si>
    <t>1,50*2</t>
  </si>
  <si>
    <t>89</t>
  </si>
  <si>
    <t>977311112</t>
  </si>
  <si>
    <t>Řezání stávajících betonových mazanin nevyztužených hl do 100 mm</t>
  </si>
  <si>
    <t>-502617268</t>
  </si>
  <si>
    <t>řezaní pro založení příčky</t>
  </si>
  <si>
    <t>2*3,1+2*2,1+2*1,5</t>
  </si>
  <si>
    <t>"Vnitřní čistící rohož, pol.č. 11 - 1200/1200 mm"2*(1,2+1,2)*2</t>
  </si>
  <si>
    <t>90</t>
  </si>
  <si>
    <t>977332111</t>
  </si>
  <si>
    <t>Frézování drážek ve stěnách z cihel do 30x30 mm</t>
  </si>
  <si>
    <t>943787159</t>
  </si>
  <si>
    <t>mč.068</t>
  </si>
  <si>
    <t>"světla" 2,2*4+2,0+13,5+2,2+4,0+1,5</t>
  </si>
  <si>
    <t>"zásuvky" 6,0+2,0+1,0+2,0+13,5+1,0+2,0+1,0+2,0+4,5+1,5</t>
  </si>
  <si>
    <t>"zvonek"1,5+4,5+2,0+1,0+2,0+1,0+10,6+2,0+15,5+9,0+2,0</t>
  </si>
  <si>
    <t>"světla" 1,5+4,5+2,0+1,0+2,0+1,0+13,5+1,0+2,0+1,0+2,0+3,0+4,5+1,0+2,0+1,0+2,0+3,00+50</t>
  </si>
  <si>
    <t xml:space="preserve">"zásuvky"  1,5+4,5+2,0+1,0+2,0+1,0+13,5+1,0+2,0+1,0+2,0+3,0+1,5+1,5+4,5+1,0+2,0+1,0+2,0+3,0+1,5+1,5</t>
  </si>
  <si>
    <t>"zásuvky 400" 1,5+4,5+2,0+1,0+2,0+1,0+13,5+1,0+2,0+1,0+2,0+3,0+1,5+1,5+4,5+1,0+2,0+1,0+2,0+3,0+1,5+1,5</t>
  </si>
  <si>
    <t>Mezisoučet zádní část</t>
  </si>
  <si>
    <t>"světla" 1,5+4,5+2*10,5+3,7*3+2,2*10</t>
  </si>
  <si>
    <t>"ventilatory"3,7*3+2,2*3</t>
  </si>
  <si>
    <t xml:space="preserve">"zásuvky"  1,5+3,8+2,8+2,5</t>
  </si>
  <si>
    <t>Mezisoučet přední část</t>
  </si>
  <si>
    <t>91</t>
  </si>
  <si>
    <t>977332122</t>
  </si>
  <si>
    <t>Frézování drážek ve stěnách z cihel včetně omítky do 50x50 mm</t>
  </si>
  <si>
    <t>599002028</t>
  </si>
  <si>
    <t>3,40+3*1,5+2*1,5</t>
  </si>
  <si>
    <t>92</t>
  </si>
  <si>
    <t>977333121</t>
  </si>
  <si>
    <t>Frézování drážek ve stropech z cihel včetně omítky do 30x30 mm</t>
  </si>
  <si>
    <t>463784185</t>
  </si>
  <si>
    <t>"světla" 13,5+4*10,5+2*6</t>
  </si>
  <si>
    <t>"světla" 1,5*2+2,7*2+10</t>
  </si>
  <si>
    <t>"světla" 3,0+2,0+1,0+1,0+0,5+3,0+1,0+2*1,0+3*1,5</t>
  </si>
  <si>
    <t>93</t>
  </si>
  <si>
    <t>977343212</t>
  </si>
  <si>
    <t>Frézování drážek v podlahách z betonu do 50x50 mm</t>
  </si>
  <si>
    <t>1095768467</t>
  </si>
  <si>
    <t>mč. 102</t>
  </si>
  <si>
    <t>"230/data"(2,5+1,5)*3</t>
  </si>
  <si>
    <t>94</t>
  </si>
  <si>
    <t>978059541</t>
  </si>
  <si>
    <t>Odsekání a odebrání obkladů stěn z vnitřních obkládaček plochy přes 1 m2</t>
  </si>
  <si>
    <t>372886060</t>
  </si>
  <si>
    <t>(3,8+1,6*4+1,9*3+1,0*2-0,6*5)*1,6</t>
  </si>
  <si>
    <t>mč.064</t>
  </si>
  <si>
    <t>(3,8*2+1,6*2+1,0*2-0,6*3)*1,6</t>
  </si>
  <si>
    <t>(2*(3,8+1,15)+1,15*2-0,6*3)*1,6</t>
  </si>
  <si>
    <t>Lešení a stavební výtahy</t>
  </si>
  <si>
    <t>95</t>
  </si>
  <si>
    <t>946112111</t>
  </si>
  <si>
    <t>Montáž pojízdných věží trubkových/dílcových š do 1,6 m dl do 3,2 m v do 1,5 m</t>
  </si>
  <si>
    <t>-1339627636</t>
  </si>
  <si>
    <t>96</t>
  </si>
  <si>
    <t>946112211</t>
  </si>
  <si>
    <t>Příplatek k pojízdným věžím š do 1,6 m dl do 3,2 m v do 1,5 m za první a ZKD den použití</t>
  </si>
  <si>
    <t>787201821</t>
  </si>
  <si>
    <t>1*30</t>
  </si>
  <si>
    <t>97</t>
  </si>
  <si>
    <t>946112811</t>
  </si>
  <si>
    <t>Demontáž pojízdných věží trubkových/dílcových š přes 0,9 do 1,6 m dl do 3,2 m v do 1,5 m</t>
  </si>
  <si>
    <t>681364218</t>
  </si>
  <si>
    <t>98</t>
  </si>
  <si>
    <t>949111811</t>
  </si>
  <si>
    <t>Demontáž lešení lehkého kozového trubkového v do 1,2 m</t>
  </si>
  <si>
    <t>sada</t>
  </si>
  <si>
    <t>263947315</t>
  </si>
  <si>
    <t>99</t>
  </si>
  <si>
    <t>949121112</t>
  </si>
  <si>
    <t>Montáž lešení lehkého kozového dílcového v přes 1,2 do 1,9 m</t>
  </si>
  <si>
    <t>-498714232</t>
  </si>
  <si>
    <t>100</t>
  </si>
  <si>
    <t>949121212</t>
  </si>
  <si>
    <t>Příplatek k lešení lehkému kozovému dílcovému v do 1,9 m za první a ZKD den použití</t>
  </si>
  <si>
    <t>-895284591</t>
  </si>
  <si>
    <t>2*60</t>
  </si>
  <si>
    <t>997</t>
  </si>
  <si>
    <t>Přesun sutě</t>
  </si>
  <si>
    <t>101</t>
  </si>
  <si>
    <t>997013151</t>
  </si>
  <si>
    <t>Vnitrostaveništní doprava suti a vybouraných hmot pro budovy v do 6 m s omezením mechanizace</t>
  </si>
  <si>
    <t>-563896296</t>
  </si>
  <si>
    <t>102</t>
  </si>
  <si>
    <t>997013501</t>
  </si>
  <si>
    <t>Odvoz suti a vybouraných hmot na skládku nebo meziskládku do 1 km se složením</t>
  </si>
  <si>
    <t>-1456457855</t>
  </si>
  <si>
    <t>103</t>
  </si>
  <si>
    <t>997013509</t>
  </si>
  <si>
    <t>Příplatek k odvozu suti a vybouraných hmot na skládku ZKD 1 km přes 1 km</t>
  </si>
  <si>
    <t>1231739524</t>
  </si>
  <si>
    <t>44,079*5 'Přepočtené koeficientem množství</t>
  </si>
  <si>
    <t>104</t>
  </si>
  <si>
    <t>997013603</t>
  </si>
  <si>
    <t>Poplatek za uložení na skládce (skládkovné) stavebního odpadu cihelného kód odpadu 17 01 02</t>
  </si>
  <si>
    <t>-866102663</t>
  </si>
  <si>
    <t>105</t>
  </si>
  <si>
    <t>997013811</t>
  </si>
  <si>
    <t>Poplatek za uložení na skládce (skládkovné) stavebního odpadu dřevěného kód odpadu 17 02 01</t>
  </si>
  <si>
    <t>-966790057</t>
  </si>
  <si>
    <t>106</t>
  </si>
  <si>
    <t>997221141</t>
  </si>
  <si>
    <t>Vodorovná doprava suti ze sypkých materiálů stavebním kolečkem do 50 m</t>
  </si>
  <si>
    <t>192455740</t>
  </si>
  <si>
    <t>998</t>
  </si>
  <si>
    <t>Přesun hmot</t>
  </si>
  <si>
    <t>107</t>
  </si>
  <si>
    <t>998011001</t>
  </si>
  <si>
    <t>Přesun hmot pro budovy zděné v do 6 m</t>
  </si>
  <si>
    <t>518328907</t>
  </si>
  <si>
    <t>P</t>
  </si>
  <si>
    <t>Poznámka k položce:_x000d_
1. Ceny -7001 až -7006 lze použít v případě, kdy dochází ke ztížení přesunu např. tím, že není možné instalovat jeřáb._x000d_
2. K cenám -7001 až -7006 lze použít příplatky za zvětšený přesun -1014 až -1019, -2034 až -2039 nebo -2114 až 2119._x000d_
3. Jestliže pro svislý přesun používá zařízení investora (např. výtah v budově), užijí se pro ocenění přesunu hmot ceny stanovené pro nejmenší výšku, tj. 6 m.</t>
  </si>
  <si>
    <t>PSV</t>
  </si>
  <si>
    <t>Práce a dodávky PSV</t>
  </si>
  <si>
    <t>711</t>
  </si>
  <si>
    <t>Izolace proti vodě, vlhkosti a plynům</t>
  </si>
  <si>
    <t>108</t>
  </si>
  <si>
    <t>711111001</t>
  </si>
  <si>
    <t>Provedení izolace proti zemní vlhkosti vodorovné za studena nátěrem penetračním</t>
  </si>
  <si>
    <t>917688816</t>
  </si>
  <si>
    <t xml:space="preserve">Venkovní čistící rohože </t>
  </si>
  <si>
    <t xml:space="preserve">Oprva pro doplnění, ležaté rozvody ZTI </t>
  </si>
  <si>
    <t>DE_ZTI_005*0,6</t>
  </si>
  <si>
    <t>109</t>
  </si>
  <si>
    <t>58581296</t>
  </si>
  <si>
    <t>penetrace polyuretanová 1-složková na vlhký nebo nenasákavý podklad</t>
  </si>
  <si>
    <t>kg</t>
  </si>
  <si>
    <t>520017477</t>
  </si>
  <si>
    <t>4,08*0,5 'Přepočtené koeficientem množství</t>
  </si>
  <si>
    <t>110</t>
  </si>
  <si>
    <t>11163150</t>
  </si>
  <si>
    <t>lak penetrační asfaltový</t>
  </si>
  <si>
    <t>-2028091337</t>
  </si>
  <si>
    <t>4,02*0,00035 'Přepočtené koeficientem množství</t>
  </si>
  <si>
    <t>111</t>
  </si>
  <si>
    <t>711161273</t>
  </si>
  <si>
    <t>Provedení izolace proti zemní vlhkosti svislé z nopové fólie</t>
  </si>
  <si>
    <t>1492593244</t>
  </si>
  <si>
    <t xml:space="preserve">Odizolování rampy </t>
  </si>
  <si>
    <t>0,6*6,2</t>
  </si>
  <si>
    <t>112</t>
  </si>
  <si>
    <t>28323005</t>
  </si>
  <si>
    <t>fólie profilovaná (nopová) drenážní HDPE s výškou nopů 8mm</t>
  </si>
  <si>
    <t>-38304482</t>
  </si>
  <si>
    <t>3,72*1,221 'Přepočtené koeficientem množství</t>
  </si>
  <si>
    <t>113</t>
  </si>
  <si>
    <t>711161384</t>
  </si>
  <si>
    <t>Izolace proti zemní vlhkosti nopovou fólií ukončení provětrávací lištou</t>
  </si>
  <si>
    <t>-1620667135</t>
  </si>
  <si>
    <t>nopová_izolace/0,6</t>
  </si>
  <si>
    <t>114</t>
  </si>
  <si>
    <t>711191201</t>
  </si>
  <si>
    <t>Provedení izolace proti zemní vlhkosti hydroizolační stěrkou vodorovné na betonu, 2 vrstvy</t>
  </si>
  <si>
    <t>1724465253</t>
  </si>
  <si>
    <t>115</t>
  </si>
  <si>
    <t>58581210</t>
  </si>
  <si>
    <t>stěrka hydroizolační pružná</t>
  </si>
  <si>
    <t>141550046</t>
  </si>
  <si>
    <t>4,08*4,5 'Přepočtené koeficientem množství</t>
  </si>
  <si>
    <t>116</t>
  </si>
  <si>
    <t>711112001</t>
  </si>
  <si>
    <t>Provedení izolace proti zemní vlhkosti svislé za studena nátěrem penetračním</t>
  </si>
  <si>
    <t>-7708635</t>
  </si>
  <si>
    <t>117</t>
  </si>
  <si>
    <t>-1594217354</t>
  </si>
  <si>
    <t>11,76*0,5 'Přepočtené koeficientem množství</t>
  </si>
  <si>
    <t>118</t>
  </si>
  <si>
    <t>711192201</t>
  </si>
  <si>
    <t>Provedení izolace proti zemní vlhkosti hydroizolační stěrkou svislé na betonu, 2 vrstvy</t>
  </si>
  <si>
    <t>-582489975</t>
  </si>
  <si>
    <t>119</t>
  </si>
  <si>
    <t>-1868508565</t>
  </si>
  <si>
    <t>11,76*4,5 'Přepočtené koeficientem množství</t>
  </si>
  <si>
    <t>120</t>
  </si>
  <si>
    <t>711141559</t>
  </si>
  <si>
    <t>Provedení izolace proti zemní vlhkosti pásy přitavením vodorovné NAIP</t>
  </si>
  <si>
    <t>-542589994</t>
  </si>
  <si>
    <t>121</t>
  </si>
  <si>
    <t>62832001</t>
  </si>
  <si>
    <t>pás asfaltový natavitelný oxidovaný tl 3,5mm typu V60 S35 s vložkou ze skleněné rohože, s jemnozrnným minerálním posypem</t>
  </si>
  <si>
    <t>-852819015</t>
  </si>
  <si>
    <t>4,02*1,15 'Přepočtené koeficientem množství</t>
  </si>
  <si>
    <t>122</t>
  </si>
  <si>
    <t>711199095</t>
  </si>
  <si>
    <t>Příplatek k izolacím proti zemní vlhkosti za plochu do 10 m2 natěradly za studena nebo za horka</t>
  </si>
  <si>
    <t>1008070123</t>
  </si>
  <si>
    <t>123</t>
  </si>
  <si>
    <t>711199097</t>
  </si>
  <si>
    <t>Příplatek k izolacím proti zemní vlhkosti za plochu do 10 m2 pásy přitavením NAIP nebo termoplasty</t>
  </si>
  <si>
    <t>1767674085</t>
  </si>
  <si>
    <t>124</t>
  </si>
  <si>
    <t>711199098</t>
  </si>
  <si>
    <t>Příplatek k izolacím proti zemní vlhkosti za plochu do 10 m2 nopovou fólií</t>
  </si>
  <si>
    <t>-1858206722</t>
  </si>
  <si>
    <t>125</t>
  </si>
  <si>
    <t>711199101</t>
  </si>
  <si>
    <t>Provedení těsnícího pásu do spoje dilatační nebo styčné spáry podlaha - stěna</t>
  </si>
  <si>
    <t>1211648217</t>
  </si>
  <si>
    <t>2*(1,2+0,8)</t>
  </si>
  <si>
    <t>2*(0,6+0,4)</t>
  </si>
  <si>
    <t>126</t>
  </si>
  <si>
    <t>28355021</t>
  </si>
  <si>
    <t>páska pružná těsnící hydroizolační š do 100mm</t>
  </si>
  <si>
    <t>1328573319</t>
  </si>
  <si>
    <t>127</t>
  </si>
  <si>
    <t>998711201</t>
  </si>
  <si>
    <t>Přesun hmot procentní pro izolace proti vodě, vlhkosti a plynům v objektech v do 6 m</t>
  </si>
  <si>
    <t>%</t>
  </si>
  <si>
    <t>-1352544334</t>
  </si>
  <si>
    <t>128</t>
  </si>
  <si>
    <t>998711292</t>
  </si>
  <si>
    <t>Příplatek k přesunu hmot procentní 711 za zvětšený přesun do 100 m</t>
  </si>
  <si>
    <t>783397617</t>
  </si>
  <si>
    <t>721</t>
  </si>
  <si>
    <t>Zdravotechnika - vnitřní kanalizace</t>
  </si>
  <si>
    <t>129</t>
  </si>
  <si>
    <t>721140802</t>
  </si>
  <si>
    <t>Demontáž potrubí litinové DN do 100</t>
  </si>
  <si>
    <t>-1568419338</t>
  </si>
  <si>
    <t>2*3,4</t>
  </si>
  <si>
    <t>2*1,5</t>
  </si>
  <si>
    <t>130</t>
  </si>
  <si>
    <t>721173315</t>
  </si>
  <si>
    <t>Potrubí kanalizační z PVC SN 4 dešťové DN 110</t>
  </si>
  <si>
    <t>1042202553</t>
  </si>
  <si>
    <t>"pro venkovní čistící zonu" 2*2</t>
  </si>
  <si>
    <t>131</t>
  </si>
  <si>
    <t>28611290</t>
  </si>
  <si>
    <t>trubka drenážní flexibilní neperforovaná PVC-U SN 4 DN 50 pro meliorace, dočasné nebo odlehčovací drenáže</t>
  </si>
  <si>
    <t>-757712667</t>
  </si>
  <si>
    <t>132</t>
  </si>
  <si>
    <t>721174005</t>
  </si>
  <si>
    <t>Potrubí kanalizační z PP svodné DN 110</t>
  </si>
  <si>
    <t>-1497729166</t>
  </si>
  <si>
    <t>2,1+1,6+1,4+1,2</t>
  </si>
  <si>
    <t>133</t>
  </si>
  <si>
    <t>721174025</t>
  </si>
  <si>
    <t>Potrubí kanalizační z PP odpadní DN 110</t>
  </si>
  <si>
    <t>-1576786460</t>
  </si>
  <si>
    <t>4*0,5</t>
  </si>
  <si>
    <t>134</t>
  </si>
  <si>
    <t>721174045</t>
  </si>
  <si>
    <t>Potrubí kanalizační z PP připojovací DN 110</t>
  </si>
  <si>
    <t>-767055032</t>
  </si>
  <si>
    <t>135</t>
  </si>
  <si>
    <t>721174042</t>
  </si>
  <si>
    <t>Potrubí kanalizační z PP připojovací DN 40</t>
  </si>
  <si>
    <t>164046834</t>
  </si>
  <si>
    <t>zti_odpad_1-PVC_DN50</t>
  </si>
  <si>
    <t>136</t>
  </si>
  <si>
    <t>721174043</t>
  </si>
  <si>
    <t>Potrubí kanalizační z PP připojovací DN 50</t>
  </si>
  <si>
    <t>722833638</t>
  </si>
  <si>
    <t>"připojení k pisoaru z DN 50"</t>
  </si>
  <si>
    <t>137</t>
  </si>
  <si>
    <t>721194104</t>
  </si>
  <si>
    <t>Vyvedení a upevnění odpadních výpustek DN 40</t>
  </si>
  <si>
    <t>1289057161</t>
  </si>
  <si>
    <t>138</t>
  </si>
  <si>
    <t>721194105</t>
  </si>
  <si>
    <t>Vyvedení a upevnění odpadních výpustek DN 50</t>
  </si>
  <si>
    <t>-1661611182</t>
  </si>
  <si>
    <t>139</t>
  </si>
  <si>
    <t>721194109</t>
  </si>
  <si>
    <t>Vyvedení a upevnění odpadních výpustek DN 110</t>
  </si>
  <si>
    <t>1380891133</t>
  </si>
  <si>
    <t>140</t>
  </si>
  <si>
    <t>721219521</t>
  </si>
  <si>
    <t>Montáž vpustí sklepních DN 75/110 ostatní typ</t>
  </si>
  <si>
    <t>-1436449949</t>
  </si>
  <si>
    <t>141</t>
  </si>
  <si>
    <t>55161.x1</t>
  </si>
  <si>
    <t>uzávěrka zápachová mřížka plast</t>
  </si>
  <si>
    <t>-1131381240</t>
  </si>
  <si>
    <t>142</t>
  </si>
  <si>
    <t>721290111</t>
  </si>
  <si>
    <t>Zkouška těsnosti potrubí kanalizace vodou do DN 125</t>
  </si>
  <si>
    <t>-1746579415</t>
  </si>
  <si>
    <t>4*0,5+PVC_DN110_ležaté+PVC_DN110_svislé</t>
  </si>
  <si>
    <t>143</t>
  </si>
  <si>
    <t>998721201</t>
  </si>
  <si>
    <t>Přesun hmot procentní pro vnitřní kanalizace v objektech v do 6 m</t>
  </si>
  <si>
    <t>-2004502566</t>
  </si>
  <si>
    <t>144</t>
  </si>
  <si>
    <t>998721292</t>
  </si>
  <si>
    <t>Příplatek k přesunu hmot procentní 721 za zvětšený přesun do 100 m</t>
  </si>
  <si>
    <t>523250638</t>
  </si>
  <si>
    <t>722</t>
  </si>
  <si>
    <t>Zdravotechnika - vnitřní vodovod</t>
  </si>
  <si>
    <t>145</t>
  </si>
  <si>
    <t>722130801</t>
  </si>
  <si>
    <t>Demontáž potrubí ocelové pozinkované závitové DN do 25</t>
  </si>
  <si>
    <t>-1979931941</t>
  </si>
  <si>
    <t>146</t>
  </si>
  <si>
    <t>722130831</t>
  </si>
  <si>
    <t>Demontáž nástěnky</t>
  </si>
  <si>
    <t>2022937358</t>
  </si>
  <si>
    <t>12*2+3</t>
  </si>
  <si>
    <t>147</t>
  </si>
  <si>
    <t>722175001</t>
  </si>
  <si>
    <t>Potrubí vodovodní plastové PP-RCT svar polyfúze D 16x2,2 mm</t>
  </si>
  <si>
    <t>-909951990</t>
  </si>
  <si>
    <t>"rozvod pod stropem vč. nových konzol a zavěšení" 2*2,5</t>
  </si>
  <si>
    <t>148</t>
  </si>
  <si>
    <t>722181241</t>
  </si>
  <si>
    <t>Ochrana vodovodního potrubí přilepenými termoizolačními trubicemi z PE tl do 20 mm DN do 22 mm</t>
  </si>
  <si>
    <t>-360306816</t>
  </si>
  <si>
    <t>2*2,5</t>
  </si>
  <si>
    <t>149</t>
  </si>
  <si>
    <t>722220151</t>
  </si>
  <si>
    <t>Nástěnka závitová plastová PPR PN 20 DN 16 x G 1/2</t>
  </si>
  <si>
    <t>1782308375</t>
  </si>
  <si>
    <t>10*2+4</t>
  </si>
  <si>
    <t>150</t>
  </si>
  <si>
    <t>722220231</t>
  </si>
  <si>
    <t>Přechodka dGK PPR PN 20 D 20 x G 1/2" s kovovým vnitřním závitem</t>
  </si>
  <si>
    <t>-1688439681</t>
  </si>
  <si>
    <t>151</t>
  </si>
  <si>
    <t>722220232</t>
  </si>
  <si>
    <t>Přechodka dGK PPR PN 20 D 25 x G 3/4" s kovovým vnitřním závitem</t>
  </si>
  <si>
    <t>454485916</t>
  </si>
  <si>
    <t>152</t>
  </si>
  <si>
    <t>722240123</t>
  </si>
  <si>
    <t>Kohout kulový plastový PPR DN 25</t>
  </si>
  <si>
    <t>589893194</t>
  </si>
  <si>
    <t>153</t>
  </si>
  <si>
    <t>722290215</t>
  </si>
  <si>
    <t>Zkouška těsnosti vodovodního potrubí hrdlového nebo přírubového do DN 100</t>
  </si>
  <si>
    <t>1415419646</t>
  </si>
  <si>
    <t>zti_voda_1+2*2,5</t>
  </si>
  <si>
    <t>154</t>
  </si>
  <si>
    <t>722290234</t>
  </si>
  <si>
    <t>Proplach a dezinfekce vodovodního potrubí do DN 80</t>
  </si>
  <si>
    <t>259907319</t>
  </si>
  <si>
    <t>155</t>
  </si>
  <si>
    <t>998722201</t>
  </si>
  <si>
    <t>Přesun hmot procentní pro vnitřní vodovod v objektech v do 6 m</t>
  </si>
  <si>
    <t>-1457180870</t>
  </si>
  <si>
    <t>156</t>
  </si>
  <si>
    <t>998722292</t>
  </si>
  <si>
    <t>Příplatek k přesunu hmot procentní 722 za zvětšený přesun do 100 m</t>
  </si>
  <si>
    <t>989586381</t>
  </si>
  <si>
    <t>725</t>
  </si>
  <si>
    <t>Zdravotechnika - zařizovací předměty</t>
  </si>
  <si>
    <t>157</t>
  </si>
  <si>
    <t>725110811</t>
  </si>
  <si>
    <t>Demontáž klozetů splachovací s nádrží</t>
  </si>
  <si>
    <t>soubor</t>
  </si>
  <si>
    <t>-359135001</t>
  </si>
  <si>
    <t>"mč. 064" 1</t>
  </si>
  <si>
    <t>158</t>
  </si>
  <si>
    <t>725112022</t>
  </si>
  <si>
    <t>Klozet keramický závěsný na nosné stěny s hlubokým splachováním odpad vodorovný- Specifikace dle PD "pol.č.06"</t>
  </si>
  <si>
    <t>-1275758186</t>
  </si>
  <si>
    <t>159</t>
  </si>
  <si>
    <t>725112182</t>
  </si>
  <si>
    <t>Kombi klozet s úspornou armaturou odpad svislý - Specifikace dle PD "pol.č.03"</t>
  </si>
  <si>
    <t>150050859</t>
  </si>
  <si>
    <t>160</t>
  </si>
  <si>
    <t>725121527</t>
  </si>
  <si>
    <t xml:space="preserve">Pisoárový záchodek automatický s integrovaným napájecím zdrojem -  Specifikace dle PD "pol.č.05"</t>
  </si>
  <si>
    <t>1840735122</t>
  </si>
  <si>
    <t>161</t>
  </si>
  <si>
    <t>725210821</t>
  </si>
  <si>
    <t>Demontáž umyvadel bez výtokových armatur</t>
  </si>
  <si>
    <t>1511527792</t>
  </si>
  <si>
    <t>"umyvadla" 10</t>
  </si>
  <si>
    <t>162</t>
  </si>
  <si>
    <t>725211603</t>
  </si>
  <si>
    <t>Umyvadlo keramické bílé šířky 600 mm bez krytu na sifon připevněné na stěnu šrouby - Specifikace dle PD "pol.č.02"</t>
  </si>
  <si>
    <t>-1029562616</t>
  </si>
  <si>
    <t>"pol.č. 02" 8</t>
  </si>
  <si>
    <t>163</t>
  </si>
  <si>
    <t>725211681</t>
  </si>
  <si>
    <t>Umyvadlo keramické bílé zdravotní šířky 640 mm připevněné na stěnu šrouby- Specifikace dle PD "pol.č.06"</t>
  </si>
  <si>
    <t>-752799141</t>
  </si>
  <si>
    <t>164</t>
  </si>
  <si>
    <t>725291x1</t>
  </si>
  <si>
    <t xml:space="preserve">Doplňky dle vyhl. č. 398/2009 Sb. zařízení a vybavení k WC pzn.č. 06 dle PD </t>
  </si>
  <si>
    <t>-171292622</t>
  </si>
  <si>
    <t>165</t>
  </si>
  <si>
    <t>725291x2</t>
  </si>
  <si>
    <t xml:space="preserve">Doplňky dle vyhl. č. 398/2009 Sb. zařízení a vybavení k umyvadlu pzn.č. 06 dle PD </t>
  </si>
  <si>
    <t>506233725</t>
  </si>
  <si>
    <t>166</t>
  </si>
  <si>
    <t>725291x3</t>
  </si>
  <si>
    <t xml:space="preserve">Doplňky zařízení a vybavení pzn.č. 06 dle PD </t>
  </si>
  <si>
    <t>1598353971</t>
  </si>
  <si>
    <t>167</t>
  </si>
  <si>
    <t>725330840</t>
  </si>
  <si>
    <t>Demontáž výlevka litinová nebo ocelová</t>
  </si>
  <si>
    <t>-1284156854</t>
  </si>
  <si>
    <t>"mč. 062" 1</t>
  </si>
  <si>
    <t>168</t>
  </si>
  <si>
    <t>725331111</t>
  </si>
  <si>
    <t>Výlevka bez výtokových armatur keramická se sklopnou plastovou mřížkou 500 mm - Specifikace dle PD "pol.č.04"</t>
  </si>
  <si>
    <t>511837136</t>
  </si>
  <si>
    <t>Poznámka k položce:_x000d_
stávající zařizovací předmět</t>
  </si>
  <si>
    <t>"pol.č.04" 1</t>
  </si>
  <si>
    <t>169</t>
  </si>
  <si>
    <t>725813111</t>
  </si>
  <si>
    <t>Ventil rohový bez připojovací trubičky nebo flexi hadičky G 1/2 - Specifikace dle PD</t>
  </si>
  <si>
    <t>-506066727</t>
  </si>
  <si>
    <t>"wc"3</t>
  </si>
  <si>
    <t>170</t>
  </si>
  <si>
    <t>725820801</t>
  </si>
  <si>
    <t>Demontáž baterie nástěnné do G 3 / 4</t>
  </si>
  <si>
    <t>-1962599283</t>
  </si>
  <si>
    <t>"umyvadla" 9</t>
  </si>
  <si>
    <t>"výlevka" 1</t>
  </si>
  <si>
    <t>171</t>
  </si>
  <si>
    <t>725821312</t>
  </si>
  <si>
    <t xml:space="preserve">Baterie dřezová nástěnná páková s otáčivým kulatým ústím a délkou ramínka 400 mm  - Specifikace dle PD "pol.č.04"</t>
  </si>
  <si>
    <t>-1091529365</t>
  </si>
  <si>
    <t>172</t>
  </si>
  <si>
    <t>725829121</t>
  </si>
  <si>
    <t>Montáž baterie umyvadlové nástěnné pákové a klasické ostatní typ - Specifikace dle PD "pol.č.02"</t>
  </si>
  <si>
    <t>1504886656</t>
  </si>
  <si>
    <t>173</t>
  </si>
  <si>
    <t>55145615</t>
  </si>
  <si>
    <t>baterie umyvadlová nástěnná páková 150mm chrom</t>
  </si>
  <si>
    <t>-838734652</t>
  </si>
  <si>
    <t>174</t>
  </si>
  <si>
    <t>725829131</t>
  </si>
  <si>
    <t>Montáž baterie umyvadlové stojánkové G 1/2" ostatní typ - Specifikace dle PD "pol.č.06"</t>
  </si>
  <si>
    <t>-1287130127</t>
  </si>
  <si>
    <t>175</t>
  </si>
  <si>
    <t>55145692</t>
  </si>
  <si>
    <t>baterie umyvadlová stojánková páková s prodlouženou pákou (lékařská)</t>
  </si>
  <si>
    <t>-564509544</t>
  </si>
  <si>
    <t>176</t>
  </si>
  <si>
    <t>725860811</t>
  </si>
  <si>
    <t>Demontáž uzávěrů zápachu jednoduchých</t>
  </si>
  <si>
    <t>-1907596130</t>
  </si>
  <si>
    <t>177</t>
  </si>
  <si>
    <t>725861102</t>
  </si>
  <si>
    <t>Zápachová uzávěrka pro umyvadla DN 40 - Specifikace dle PD</t>
  </si>
  <si>
    <t>-1137371663</t>
  </si>
  <si>
    <t>"pol.č. 02" 7</t>
  </si>
  <si>
    <t>"pol.č. 06" 1</t>
  </si>
  <si>
    <t>178</t>
  </si>
  <si>
    <t>998725201</t>
  </si>
  <si>
    <t>Přesun hmot procentní pro zařizovací předměty v objektech v do 6 m</t>
  </si>
  <si>
    <t>-1491747512</t>
  </si>
  <si>
    <t>179</t>
  </si>
  <si>
    <t>998725292</t>
  </si>
  <si>
    <t>Příplatek k přesunu hmot procentní 725 za zvětšený přesun do 100 m</t>
  </si>
  <si>
    <t>2049232131</t>
  </si>
  <si>
    <t>726</t>
  </si>
  <si>
    <t>Zdravotechnika - předstěnové instalace</t>
  </si>
  <si>
    <t>180</t>
  </si>
  <si>
    <t>726131043</t>
  </si>
  <si>
    <t>Instalační předstěna - klozet závěsný v 1120 mm s ovládáním zepředu pro postižené do stěn s kov kcí</t>
  </si>
  <si>
    <t>-377388823</t>
  </si>
  <si>
    <t>181</t>
  </si>
  <si>
    <t>726191002</t>
  </si>
  <si>
    <t>Souprava pro předstěnovou montáž</t>
  </si>
  <si>
    <t>-306515883</t>
  </si>
  <si>
    <t>182</t>
  </si>
  <si>
    <t>998726211</t>
  </si>
  <si>
    <t>Přesun hmot procentní pro instalační prefabrikáty v objektech v do 6 m</t>
  </si>
  <si>
    <t>1183387543</t>
  </si>
  <si>
    <t>183</t>
  </si>
  <si>
    <t>998726292</t>
  </si>
  <si>
    <t>Příplatek k přesunu hmot procentní 726 za zvětšený přesun do 100 m</t>
  </si>
  <si>
    <t>1961652440</t>
  </si>
  <si>
    <t>734</t>
  </si>
  <si>
    <t>Ústřední vytápění - armatury</t>
  </si>
  <si>
    <t>184</t>
  </si>
  <si>
    <t>734221545</t>
  </si>
  <si>
    <t>Ventil závitový termostatický přímý jednoregulační G 1/2 PN 16 do 110°C bez hlavice ovládání</t>
  </si>
  <si>
    <t>1094133532</t>
  </si>
  <si>
    <t>185</t>
  </si>
  <si>
    <t>734221682</t>
  </si>
  <si>
    <t>Termostatická hlavice kapalinová PN 10 do 110°C otopných těles</t>
  </si>
  <si>
    <t>1988473802</t>
  </si>
  <si>
    <t>186</t>
  </si>
  <si>
    <t>734261233</t>
  </si>
  <si>
    <t>Šroubení topenářské přímé G 1/2 PN 16 do 120°C - rgulační</t>
  </si>
  <si>
    <t>-1007855221</t>
  </si>
  <si>
    <t>187</t>
  </si>
  <si>
    <t>998734201</t>
  </si>
  <si>
    <t>Přesun hmot procentní pro armatury v objektech v do 6 m</t>
  </si>
  <si>
    <t>1319127286</t>
  </si>
  <si>
    <t>188</t>
  </si>
  <si>
    <t>998734293</t>
  </si>
  <si>
    <t>Příplatek k přesunu hmot procentní 734 za zvětšený přesun do 500 m</t>
  </si>
  <si>
    <t>2121984523</t>
  </si>
  <si>
    <t>735</t>
  </si>
  <si>
    <t>Ústřední vytápění - otopná tělesa</t>
  </si>
  <si>
    <t>189</t>
  </si>
  <si>
    <t>735111810</t>
  </si>
  <si>
    <t>Demontáž otopného tělesa litinového článkového</t>
  </si>
  <si>
    <t>-1243114869</t>
  </si>
  <si>
    <t>(3*4+2*12+2*24+3*20+29)*0,255</t>
  </si>
  <si>
    <t>190</t>
  </si>
  <si>
    <t>735159210</t>
  </si>
  <si>
    <t>Montáž otopných těles panelových dvouřadých dl do 1140 mm</t>
  </si>
  <si>
    <t>-1412036579</t>
  </si>
  <si>
    <t>"pol.č. R1; 20R-500/500" 1</t>
  </si>
  <si>
    <t>"pol.č. R2; 22R-500/500" 1</t>
  </si>
  <si>
    <t>191</t>
  </si>
  <si>
    <t>48457248</t>
  </si>
  <si>
    <t>těleso otopné panelové 2 deskové 2 přídavné přestupní plochy v 500mm dl 500mm 726W</t>
  </si>
  <si>
    <t>-1405056561</t>
  </si>
  <si>
    <t>Poznámka k položce:_x000d_
Pozinkovaná otopná desková tělesa Z do prostor se zvýšenými požadavky na ochranu proti korozi.</t>
  </si>
  <si>
    <t>192</t>
  </si>
  <si>
    <t>48454377</t>
  </si>
  <si>
    <t>těleso otopné panelové 2 deskové bez přídavné přestupní plochy v 500mm dl 500mm 419W</t>
  </si>
  <si>
    <t>-1471853437</t>
  </si>
  <si>
    <t>193</t>
  </si>
  <si>
    <t>735159310</t>
  </si>
  <si>
    <t>Montáž otopných těles panelových třířadých dl do 1140 mm</t>
  </si>
  <si>
    <t>1691928934</t>
  </si>
  <si>
    <t>"pol.č. R3; 20R-1400/500" 2</t>
  </si>
  <si>
    <t>194</t>
  </si>
  <si>
    <t>48454393</t>
  </si>
  <si>
    <t>těleso otopné panelové 2 deskové bez přídavné přestupní plochy v 500mm dl 1400mm 1173W</t>
  </si>
  <si>
    <t>5838808</t>
  </si>
  <si>
    <t>195</t>
  </si>
  <si>
    <t>735159230</t>
  </si>
  <si>
    <t>Montáž otopných těles panelových dvouřadých dl přes 1500 do 1980 mm</t>
  </si>
  <si>
    <t>-1958820502</t>
  </si>
  <si>
    <t>"pol.č. R4; 22R-1600/500" 5</t>
  </si>
  <si>
    <t>"pol.č. R5; 22R-1800/500" 1</t>
  </si>
  <si>
    <t>196</t>
  </si>
  <si>
    <t>48457259</t>
  </si>
  <si>
    <t>těleso otopné panelové 2 deskové 2 přídavné přestupní plochy v 500mm dl 1600mm 2323W</t>
  </si>
  <si>
    <t>465081664</t>
  </si>
  <si>
    <t>197</t>
  </si>
  <si>
    <t>48457261</t>
  </si>
  <si>
    <t>těleso otopné panelové 2 deskové 2 přídavné přestupní plochy v 500mm dl 1800mm 2614W</t>
  </si>
  <si>
    <t>-1702655630</t>
  </si>
  <si>
    <t>198</t>
  </si>
  <si>
    <t>998735201</t>
  </si>
  <si>
    <t>Přesun hmot procentní pro otopná tělesa v objektech v do 6 m</t>
  </si>
  <si>
    <t>-1686300553</t>
  </si>
  <si>
    <t>199</t>
  </si>
  <si>
    <t>998735293</t>
  </si>
  <si>
    <t>Příplatek k přesunu hmot procentní 735 za zvětšený přesun do 500 m</t>
  </si>
  <si>
    <t>335249601</t>
  </si>
  <si>
    <t>741</t>
  </si>
  <si>
    <t>Elektroinstalace - silnoproud</t>
  </si>
  <si>
    <t>200</t>
  </si>
  <si>
    <t>741110061</t>
  </si>
  <si>
    <t>Montáž trubka plastová ohebná D přes 11 do 23 mm uložená pod omítku</t>
  </si>
  <si>
    <t>-980189669</t>
  </si>
  <si>
    <t>201</t>
  </si>
  <si>
    <t>34571152</t>
  </si>
  <si>
    <t>trubka elektroinstalační ohebná z PH, D 16/21,2mm</t>
  </si>
  <si>
    <t>-1340576678</t>
  </si>
  <si>
    <t>10*1,05 'Přepočtené koeficientem množství</t>
  </si>
  <si>
    <t>202</t>
  </si>
  <si>
    <t>741112061</t>
  </si>
  <si>
    <t>Montáž krabice přístrojová zapuštěná plastová kruhová</t>
  </si>
  <si>
    <t>254873025</t>
  </si>
  <si>
    <t>203</t>
  </si>
  <si>
    <t>34571450</t>
  </si>
  <si>
    <t>krabice pod omítku PVC přístrojová kruhová D 70mm</t>
  </si>
  <si>
    <t>190811810</t>
  </si>
  <si>
    <t>204</t>
  </si>
  <si>
    <t>741112101</t>
  </si>
  <si>
    <t>Montáž rozvodka zapuštěná plastová kruhová</t>
  </si>
  <si>
    <t>-1098020493</t>
  </si>
  <si>
    <t>205</t>
  </si>
  <si>
    <t>34571521</t>
  </si>
  <si>
    <t>krabice pod omítku PVC odbočná kruhová D 70mm s víčkem a svorkovnicí</t>
  </si>
  <si>
    <t>-475938085</t>
  </si>
  <si>
    <t>206</t>
  </si>
  <si>
    <t>741122011</t>
  </si>
  <si>
    <t>Montáž kabel Cu bez ukončení uložený pod omítku plný kulatý 2x1,5 až 2,5 mm2 (např. CYKY)</t>
  </si>
  <si>
    <t>673265687</t>
  </si>
  <si>
    <t>"CYKY-O" 30</t>
  </si>
  <si>
    <t>207</t>
  </si>
  <si>
    <t>34111005</t>
  </si>
  <si>
    <t>kabel instalační jádro Cu plné izolace PVC plášť PVC 450/750V (CYKY) 2x1,5mm2</t>
  </si>
  <si>
    <t>1658683058</t>
  </si>
  <si>
    <t>30*1,15 'Přepočtené koeficientem množství</t>
  </si>
  <si>
    <t>208</t>
  </si>
  <si>
    <t>741122015</t>
  </si>
  <si>
    <t>Montáž kabel Cu bez ukončení uložený pod omítku plný kulatý 3x1,5 mm2 (např. CYKY)</t>
  </si>
  <si>
    <t>-849625936</t>
  </si>
  <si>
    <t>"CYKY-J" 120</t>
  </si>
  <si>
    <t>209</t>
  </si>
  <si>
    <t>34111030</t>
  </si>
  <si>
    <t>kabel instalační jádro Cu plné izolace PVC plášť PVC 450/750V (CYKY) 3x1,5mm2</t>
  </si>
  <si>
    <t>807196754</t>
  </si>
  <si>
    <t>150*1,15 'Přepočtené koeficientem množství</t>
  </si>
  <si>
    <t>210</t>
  </si>
  <si>
    <t>741122016</t>
  </si>
  <si>
    <t>Montáž kabel Cu bez ukončení uložený pod omítku plný kulatý 3x2,5 až 6 mm2 (např. CYKY)</t>
  </si>
  <si>
    <t>-1743752327</t>
  </si>
  <si>
    <t>"CYKY-J" 90</t>
  </si>
  <si>
    <t>211</t>
  </si>
  <si>
    <t>34111036</t>
  </si>
  <si>
    <t>kabel instalační jádro Cu plné izolace PVC plášť PVC 450/750V (CYKY) 3x2,5mm2</t>
  </si>
  <si>
    <t>-532705310</t>
  </si>
  <si>
    <t>90*1,15 'Přepočtené koeficientem množství</t>
  </si>
  <si>
    <t>212</t>
  </si>
  <si>
    <t>741122031</t>
  </si>
  <si>
    <t>Montáž kabel Cu bez ukončení uložený pod omítku plný kulatý 5x1,5 až 2,5 mm2 (např. CYKY)</t>
  </si>
  <si>
    <t>1055472451</t>
  </si>
  <si>
    <t>"CYKY-J" 30</t>
  </si>
  <si>
    <t>213</t>
  </si>
  <si>
    <t>34111090</t>
  </si>
  <si>
    <t>kabel instalační jádro Cu plné izolace PVC plášť PVC 450/750V (CYKY) 5x1,5mm2</t>
  </si>
  <si>
    <t>389115008</t>
  </si>
  <si>
    <t>214</t>
  </si>
  <si>
    <t>1799269550</t>
  </si>
  <si>
    <t>215</t>
  </si>
  <si>
    <t>34111094</t>
  </si>
  <si>
    <t>kabel instalační jádro Cu plné izolace PVC plášť PVC 450/750V (CYKY) 5x2,5mm2</t>
  </si>
  <si>
    <t>1872302691</t>
  </si>
  <si>
    <t>216</t>
  </si>
  <si>
    <t>741122032</t>
  </si>
  <si>
    <t>Montáž kabel Cu bez ukončení uložený pod omítku plný kulatý 5x4 až 6 mm2 (např. CYKY)</t>
  </si>
  <si>
    <t>320120691</t>
  </si>
  <si>
    <t>"CYKY-J" 15</t>
  </si>
  <si>
    <t>217</t>
  </si>
  <si>
    <t>34111100</t>
  </si>
  <si>
    <t>kabel instalační jádro Cu plné izolace PVC plášť PVC 450/750V (CYKY) 5x6mm2</t>
  </si>
  <si>
    <t>-1527756987</t>
  </si>
  <si>
    <t>15*1,15 'Přepočtené koeficientem množství</t>
  </si>
  <si>
    <t>218</t>
  </si>
  <si>
    <t>741130001</t>
  </si>
  <si>
    <t>Ukončení vodič izolovaný do 2,5 mm2 v rozváděči nebo na přístroji</t>
  </si>
  <si>
    <t>1843930849</t>
  </si>
  <si>
    <t>219</t>
  </si>
  <si>
    <t>741130006</t>
  </si>
  <si>
    <t>Ukončení vodič izolovaný do 16 mm2 v rozváděči nebo na přístroji</t>
  </si>
  <si>
    <t>-542401644</t>
  </si>
  <si>
    <t>220</t>
  </si>
  <si>
    <t>7412-01</t>
  </si>
  <si>
    <t xml:space="preserve">Dodávka a montáž vystrojeného rozvaděče dle PD </t>
  </si>
  <si>
    <t>komplet</t>
  </si>
  <si>
    <t>-908019774</t>
  </si>
  <si>
    <t>221</t>
  </si>
  <si>
    <t>741310101</t>
  </si>
  <si>
    <t>Montáž spínač (polo)zapuštěný bezšroubové připojení 1-jednopólový se zapojením vodičů</t>
  </si>
  <si>
    <t>-1100832384</t>
  </si>
  <si>
    <t>222</t>
  </si>
  <si>
    <t>34539010</t>
  </si>
  <si>
    <t>přístroj spínače jednopólového, řazení 1, 1So bezšroubové svorky</t>
  </si>
  <si>
    <t>132842602</t>
  </si>
  <si>
    <t>223</t>
  </si>
  <si>
    <t>34539049</t>
  </si>
  <si>
    <t>kryt spínače jednoduchý</t>
  </si>
  <si>
    <t>-1749442229</t>
  </si>
  <si>
    <t>224</t>
  </si>
  <si>
    <t>34539059</t>
  </si>
  <si>
    <t>rámeček jednonásobný</t>
  </si>
  <si>
    <t>-2040845580</t>
  </si>
  <si>
    <t>225</t>
  </si>
  <si>
    <t>741310122</t>
  </si>
  <si>
    <t>Montáž přepínač (polo)zapuštěný bezšroubové připojení 6-střídavý se zapojením vodičů</t>
  </si>
  <si>
    <t>1785562090</t>
  </si>
  <si>
    <t>226</t>
  </si>
  <si>
    <t>34539016</t>
  </si>
  <si>
    <t>přístroj přepínače střídavého, řazení 6, 6So, 6S bezšroubové svorky</t>
  </si>
  <si>
    <t>38104856</t>
  </si>
  <si>
    <t>227</t>
  </si>
  <si>
    <t>-1304861366</t>
  </si>
  <si>
    <t>228</t>
  </si>
  <si>
    <t>-1312793688</t>
  </si>
  <si>
    <t>229</t>
  </si>
  <si>
    <t>741313004</t>
  </si>
  <si>
    <t>Montáž zásuvka (polo)zapuštěná bezšroubové připojení 2x(2P+PE) dvojnásobná šikmá se zapojením vodičů</t>
  </si>
  <si>
    <t>-1518420197</t>
  </si>
  <si>
    <t>230</t>
  </si>
  <si>
    <t>34555242</t>
  </si>
  <si>
    <t>zásuvka zápustná dvojnásobná, šikmá, s clonkami, bezšroubové svorky</t>
  </si>
  <si>
    <t>1150907706</t>
  </si>
  <si>
    <t>231</t>
  </si>
  <si>
    <t>379206028</t>
  </si>
  <si>
    <t>232</t>
  </si>
  <si>
    <t>741313111</t>
  </si>
  <si>
    <t>Montáž zásuvek průmyslových spojovacích provedení IP 54 3P+PE 16 A se zapojením vodičů</t>
  </si>
  <si>
    <t>227221600</t>
  </si>
  <si>
    <t>233</t>
  </si>
  <si>
    <t>35811.x1</t>
  </si>
  <si>
    <t>zásuvka spojovací 16A/400VAC, IP54</t>
  </si>
  <si>
    <t>-1225604046</t>
  </si>
  <si>
    <t>234</t>
  </si>
  <si>
    <t>741320165</t>
  </si>
  <si>
    <t>Montáž jističů třípólových nn do 25 A ve skříni se zapojením vodičů</t>
  </si>
  <si>
    <t>240205171</t>
  </si>
  <si>
    <t>235</t>
  </si>
  <si>
    <t>35822403</t>
  </si>
  <si>
    <t>jistič 3pólový-charakteristika B 25A/C</t>
  </si>
  <si>
    <t>1631005627</t>
  </si>
  <si>
    <t>236</t>
  </si>
  <si>
    <t>741330.x1</t>
  </si>
  <si>
    <t>Dodávka a montáž časového spínač do instal.krabice</t>
  </si>
  <si>
    <t>160106964</t>
  </si>
  <si>
    <t>237</t>
  </si>
  <si>
    <t>741330.x2</t>
  </si>
  <si>
    <t>Dodávka a montáž zdroje pro pisoáry</t>
  </si>
  <si>
    <t>1519909712</t>
  </si>
  <si>
    <t>238</t>
  </si>
  <si>
    <t>74137.x1</t>
  </si>
  <si>
    <t>Montáž svítidlo stropní přisazené 1 zdroj a krytem</t>
  </si>
  <si>
    <t>1843098751</t>
  </si>
  <si>
    <t>239</t>
  </si>
  <si>
    <t>34825.x1</t>
  </si>
  <si>
    <t>Sv. přisazené, např.ZCLED 3G53L840/SK-M600-MIKRO-C</t>
  </si>
  <si>
    <t>403917572</t>
  </si>
  <si>
    <t>240</t>
  </si>
  <si>
    <t>74137.x2</t>
  </si>
  <si>
    <t>Montáž svítidlo stropní přisazené 1 zdroj se sklem</t>
  </si>
  <si>
    <t>-1041747652</t>
  </si>
  <si>
    <t>241</t>
  </si>
  <si>
    <t>34825.x2</t>
  </si>
  <si>
    <t xml:space="preserve">svítidlo LED interiérové stropní přisazené kruhové pr.250-300mm, tř.II. </t>
  </si>
  <si>
    <t>-502412030</t>
  </si>
  <si>
    <t>242</t>
  </si>
  <si>
    <t>741371823</t>
  </si>
  <si>
    <t>Demontáž osvětlovacího modulového systému zářivkového dl přes 1100 mm bez zachování funkčnosti</t>
  </si>
  <si>
    <t>185832455</t>
  </si>
  <si>
    <t>243</t>
  </si>
  <si>
    <t>741371844</t>
  </si>
  <si>
    <t>Demontáž svítidla interiérového se standardní paticí nebo int. zdrojem LED přisazeného nástěnného do 0,09 m2 bez zachování funkčnosti</t>
  </si>
  <si>
    <t>-1559657569</t>
  </si>
  <si>
    <t>244</t>
  </si>
  <si>
    <t>741810001</t>
  </si>
  <si>
    <t>Celková prohlídka elektrického rozvodu a zařízení do 100 000,- Kč</t>
  </si>
  <si>
    <t>981735119</t>
  </si>
  <si>
    <t>245</t>
  </si>
  <si>
    <t>74181-01</t>
  </si>
  <si>
    <t xml:space="preserve">Pomocné stavební práce nespecifikované </t>
  </si>
  <si>
    <t>251189424</t>
  </si>
  <si>
    <t>246</t>
  </si>
  <si>
    <t>74181-02</t>
  </si>
  <si>
    <t>Podružný spojovací materiál</t>
  </si>
  <si>
    <t>1187841599</t>
  </si>
  <si>
    <t>247</t>
  </si>
  <si>
    <t>74181-03</t>
  </si>
  <si>
    <t>Dokumentace skutečného provedení stavby</t>
  </si>
  <si>
    <t>1239417694</t>
  </si>
  <si>
    <t>248</t>
  </si>
  <si>
    <t>74181-04</t>
  </si>
  <si>
    <t>Příspěvek na recyklaci</t>
  </si>
  <si>
    <t>-1308053510</t>
  </si>
  <si>
    <t>249</t>
  </si>
  <si>
    <t>74181-05</t>
  </si>
  <si>
    <t>Doprava</t>
  </si>
  <si>
    <t>1763541395</t>
  </si>
  <si>
    <t>250</t>
  </si>
  <si>
    <t>998741201</t>
  </si>
  <si>
    <t>Přesun hmot procentní pro silnoproud v objektech v do 6 m</t>
  </si>
  <si>
    <t>1676795271</t>
  </si>
  <si>
    <t>251</t>
  </si>
  <si>
    <t>998741292</t>
  </si>
  <si>
    <t>Příplatek k přesunu hmot procentní 741 za zvětšený přesun do 100 m</t>
  </si>
  <si>
    <t>1864896080</t>
  </si>
  <si>
    <t>742</t>
  </si>
  <si>
    <t>Elektroinstalace - slaboproud</t>
  </si>
  <si>
    <t>252</t>
  </si>
  <si>
    <t>742120.x01</t>
  </si>
  <si>
    <t xml:space="preserve">Dodávka a montáž ukončení vodiče v rozvaděči do pr. 2,5mm2 </t>
  </si>
  <si>
    <t>-1338221443</t>
  </si>
  <si>
    <t>253</t>
  </si>
  <si>
    <t>742110001</t>
  </si>
  <si>
    <t>Montáž trubek pro slaboproud plastových ohebných uložených pod omítku se zasekáním</t>
  </si>
  <si>
    <t>1920715642</t>
  </si>
  <si>
    <t>254</t>
  </si>
  <si>
    <t>-454278528</t>
  </si>
  <si>
    <t>255</t>
  </si>
  <si>
    <t>742110102.r</t>
  </si>
  <si>
    <t>Montáž kabelového žlabu pro slaboproud dle PD</t>
  </si>
  <si>
    <t>631170118</t>
  </si>
  <si>
    <t>Poznámka k položce:_x000d_
ELEKTROINSTALAČNÍ KANÁL ALU 90X55 mm_x000d_
VČ. DOPLŇKOVÝCH KRYTŮ (SPOJOVACÍ, OBHYBOVÝ, ROH VNITŘNÍ, VNĚJŠÍ A POD)_x000d_
BARVA: BÍLÁ (ELOXOVANÝ)_x000d_
MATERIÁL: HLINÍK_x000d_
TŘÍDA REAKCE NA OHEŇ PODKLADOVÉHO MATERIÁLU: A_x000d_
STUPEŇ KRYTÍ: IP 40</t>
  </si>
  <si>
    <t>256</t>
  </si>
  <si>
    <t>34571216.r</t>
  </si>
  <si>
    <t>kanál elektroinstalační hranatý dle PD</t>
  </si>
  <si>
    <t>1637662397</t>
  </si>
  <si>
    <t>71*1,05 'Přepočtené koeficientem množství</t>
  </si>
  <si>
    <t>257</t>
  </si>
  <si>
    <t>742110501</t>
  </si>
  <si>
    <t>Montáž krabic pro slaboproud zapuštěných plastových odbočných kruhových s víčkem a se zasekáním</t>
  </si>
  <si>
    <t>-694773991</t>
  </si>
  <si>
    <t>258</t>
  </si>
  <si>
    <t>3457156x</t>
  </si>
  <si>
    <t>krabice pod omítku PVC odbočná kruhová D 125mm s víčkem a svorkovnicí</t>
  </si>
  <si>
    <t>-1427422978</t>
  </si>
  <si>
    <t>259</t>
  </si>
  <si>
    <t>742121001</t>
  </si>
  <si>
    <t>Montáž kabelů sdělovacích pro vnitřní rozvody do 15 žil</t>
  </si>
  <si>
    <t>-514998325</t>
  </si>
  <si>
    <t>2*115</t>
  </si>
  <si>
    <t>260</t>
  </si>
  <si>
    <t>34121270</t>
  </si>
  <si>
    <t>kabel datový bezhalogenový celkově stíněný Al fólií třída reakce na oheň B2cas1d1a1 jádro Cu plné (F/UTP) kategorie 5e</t>
  </si>
  <si>
    <t>379779976</t>
  </si>
  <si>
    <t>230*1,2 'Přepočtené koeficientem množství</t>
  </si>
  <si>
    <t>261</t>
  </si>
  <si>
    <t>121521541</t>
  </si>
  <si>
    <t>262</t>
  </si>
  <si>
    <t>34121232</t>
  </si>
  <si>
    <t>kabel sdělovací stíněný laminovanou Al fólií s příložným Cu drátem jádro Cu plné izolace PVC plášť PVC 300V (J-Y(St)Y…Lg) 2x2x0,6mm2</t>
  </si>
  <si>
    <t>22112910</t>
  </si>
  <si>
    <t>60*1,2 'Přepočtené koeficientem množství</t>
  </si>
  <si>
    <t>263</t>
  </si>
  <si>
    <t>-1735569664</t>
  </si>
  <si>
    <t>264</t>
  </si>
  <si>
    <t>34126113</t>
  </si>
  <si>
    <t>kabel sdělovací podélně vodotěsný stíněný laminovanou Al folií jádro Cu plné izolace foam-skin PE plášť PE 150V (TCEPKPFLE) 1x4x0,4mm2</t>
  </si>
  <si>
    <t>-1952117292</t>
  </si>
  <si>
    <t>20*1,2 'Přepočtené koeficientem množství</t>
  </si>
  <si>
    <t>265</t>
  </si>
  <si>
    <t>742310.x1</t>
  </si>
  <si>
    <t>Montáž domácího tlf.</t>
  </si>
  <si>
    <t>-830170032</t>
  </si>
  <si>
    <t>266</t>
  </si>
  <si>
    <t>382268.x1</t>
  </si>
  <si>
    <t>přístroj domácího tlf.</t>
  </si>
  <si>
    <t>-1010970015</t>
  </si>
  <si>
    <t>267</t>
  </si>
  <si>
    <t>742320.x1</t>
  </si>
  <si>
    <t>Montáž zvonkové tablo 1-2 úč.</t>
  </si>
  <si>
    <t>98739167</t>
  </si>
  <si>
    <t>268</t>
  </si>
  <si>
    <t>38226.x1</t>
  </si>
  <si>
    <t>zvonkové tablo 1-2 úč.</t>
  </si>
  <si>
    <t>397550148</t>
  </si>
  <si>
    <t>269</t>
  </si>
  <si>
    <t>742320.x2</t>
  </si>
  <si>
    <t>Montáž elektricky ovládaných zámků</t>
  </si>
  <si>
    <t>2083270561</t>
  </si>
  <si>
    <t>270</t>
  </si>
  <si>
    <t>38229.x2</t>
  </si>
  <si>
    <t>zámek elektrický s aretací</t>
  </si>
  <si>
    <t>426496719</t>
  </si>
  <si>
    <t>271</t>
  </si>
  <si>
    <t>742350.x1</t>
  </si>
  <si>
    <t>Dodávka a montáž volacího tlačítka do výšky 900 mm a táhla do výšky 150 mm k zařízení pro ZTP, pol.č. 06</t>
  </si>
  <si>
    <t>-669502946</t>
  </si>
  <si>
    <t>272</t>
  </si>
  <si>
    <t>742410063</t>
  </si>
  <si>
    <t xml:space="preserve">D+M rozhlasu reproduktoru nástěnného </t>
  </si>
  <si>
    <t>2012595706</t>
  </si>
  <si>
    <t>273</t>
  </si>
  <si>
    <t>74281000x</t>
  </si>
  <si>
    <t>-2124298443</t>
  </si>
  <si>
    <t>274</t>
  </si>
  <si>
    <t>74281-01</t>
  </si>
  <si>
    <t>-1399605858</t>
  </si>
  <si>
    <t>275</t>
  </si>
  <si>
    <t>74281-02</t>
  </si>
  <si>
    <t>880697218</t>
  </si>
  <si>
    <t>276</t>
  </si>
  <si>
    <t>74281-03</t>
  </si>
  <si>
    <t>1626093310</t>
  </si>
  <si>
    <t>277</t>
  </si>
  <si>
    <t>74281-04</t>
  </si>
  <si>
    <t>-1156981090</t>
  </si>
  <si>
    <t>278</t>
  </si>
  <si>
    <t>74281-05</t>
  </si>
  <si>
    <t>1265950721</t>
  </si>
  <si>
    <t>279</t>
  </si>
  <si>
    <t>998742201</t>
  </si>
  <si>
    <t>Přesun hmot procentní pro slaboproud v objektech v do 6 m</t>
  </si>
  <si>
    <t>-1999696344</t>
  </si>
  <si>
    <t>280</t>
  </si>
  <si>
    <t>998742292</t>
  </si>
  <si>
    <t>Příplatek k přesunu hmot procentní 742 za zvětšený přesun do 100 m</t>
  </si>
  <si>
    <t>-957714775</t>
  </si>
  <si>
    <t>751</t>
  </si>
  <si>
    <t>Vzduchotechnika</t>
  </si>
  <si>
    <t>281</t>
  </si>
  <si>
    <t>751322011</t>
  </si>
  <si>
    <t>Montáž talířového ventilátoru D do 100 mm</t>
  </si>
  <si>
    <t>-334586376</t>
  </si>
  <si>
    <t>282</t>
  </si>
  <si>
    <t>42972201</t>
  </si>
  <si>
    <t>talířový ventil pro přívod a odvod vzduchu plastový D 100mm</t>
  </si>
  <si>
    <t>-560813082</t>
  </si>
  <si>
    <t>283</t>
  </si>
  <si>
    <t>751525081</t>
  </si>
  <si>
    <t>Montáž potrubí plastového kruhového bez příruby D do 100 mm</t>
  </si>
  <si>
    <t>1434621220</t>
  </si>
  <si>
    <t>284</t>
  </si>
  <si>
    <t>42981649</t>
  </si>
  <si>
    <t>trouba pevná PVC D 100mm do 45°C</t>
  </si>
  <si>
    <t>638558965</t>
  </si>
  <si>
    <t>6*1,2 'Přepočtené koeficientem množství</t>
  </si>
  <si>
    <t>285</t>
  </si>
  <si>
    <t>751525818</t>
  </si>
  <si>
    <t>Demontáž vzduchotechnického potrubí plastového kruhového s přírubou nebo bez příruby do suti D do 400 mm</t>
  </si>
  <si>
    <t>-2068493002</t>
  </si>
  <si>
    <t>286</t>
  </si>
  <si>
    <t>751526171</t>
  </si>
  <si>
    <t>Montáž oblouku do plastového potrubí kruhového bez příruby D do 100 mm</t>
  </si>
  <si>
    <t>592574898</t>
  </si>
  <si>
    <t>287</t>
  </si>
  <si>
    <t>42981809</t>
  </si>
  <si>
    <t>oblouk PVC 45° D 100mm</t>
  </si>
  <si>
    <t>1111652840</t>
  </si>
  <si>
    <t>288</t>
  </si>
  <si>
    <t>751526355</t>
  </si>
  <si>
    <t>Montáž odbočky oboustranné do plastového potrubí kruhového bez příruby D do 100 mm</t>
  </si>
  <si>
    <t>252976636</t>
  </si>
  <si>
    <t>289</t>
  </si>
  <si>
    <t>42981857</t>
  </si>
  <si>
    <t>odbočka pravoúhlá oboustranná PP X-kus 90° D1/D2 = 110/110mm</t>
  </si>
  <si>
    <t>-832490364</t>
  </si>
  <si>
    <t>290</t>
  </si>
  <si>
    <t>751572101</t>
  </si>
  <si>
    <t>Uchycení potrubí kruhového pomocí objímky kotvené do betonu D do 100 mm</t>
  </si>
  <si>
    <t>1100284366</t>
  </si>
  <si>
    <t>291</t>
  </si>
  <si>
    <t>998751201</t>
  </si>
  <si>
    <t>Přesun hmot procentní pro vzduchotechniku v objektech výšky do 12 m</t>
  </si>
  <si>
    <t>-2049712020</t>
  </si>
  <si>
    <t>292</t>
  </si>
  <si>
    <t>998751291</t>
  </si>
  <si>
    <t>Příplatek k přesunu hmot procentní 751 za zvětšený přesun do 500 m</t>
  </si>
  <si>
    <t>520369901</t>
  </si>
  <si>
    <t>763</t>
  </si>
  <si>
    <t>Konstrukce suché výstavby</t>
  </si>
  <si>
    <t>293</t>
  </si>
  <si>
    <t>763111431</t>
  </si>
  <si>
    <t>SDK příčka tl 100 mm profil CW+UW 50 desky 2xH2 12,5 s izolací EI 60 Rw do 51 dB</t>
  </si>
  <si>
    <t>-633405423</t>
  </si>
  <si>
    <t>3,4*1,5-(0,8*2,05)</t>
  </si>
  <si>
    <t>3,4*2,1-(0,8*2,05)</t>
  </si>
  <si>
    <t>3,4*3,2-(0,8*2,05)</t>
  </si>
  <si>
    <t>294</t>
  </si>
  <si>
    <t>763111717</t>
  </si>
  <si>
    <t>SDK příčka základní penetrační nátěr (oboustranně)</t>
  </si>
  <si>
    <t>-2006692006</t>
  </si>
  <si>
    <t>sdk_příčky_H2*2</t>
  </si>
  <si>
    <t>295</t>
  </si>
  <si>
    <t>763111771</t>
  </si>
  <si>
    <t>Příplatek k SDK příčce za rovinnost kvality Q3</t>
  </si>
  <si>
    <t>1499938079</t>
  </si>
  <si>
    <t>296</t>
  </si>
  <si>
    <t>7631214x</t>
  </si>
  <si>
    <t>SDK stěna předsazená tl 75 mm profil CW+UW desky 2xH2 12,5 bez izolace</t>
  </si>
  <si>
    <t>2082384328</t>
  </si>
  <si>
    <t xml:space="preserve">"kaslík  mč. 062 - pol.č. 08"(2*0,2+0,25)*3,4</t>
  </si>
  <si>
    <t xml:space="preserve">"kaslík  mč. 065 - pol.č. 09"(0,2+0,2)*3,4</t>
  </si>
  <si>
    <t>"předstěna mč. 064" (1,8+0,20)*1,5</t>
  </si>
  <si>
    <t>297</t>
  </si>
  <si>
    <t>763121714</t>
  </si>
  <si>
    <t>SDK stěna předsazená základní penetrační nátěr</t>
  </si>
  <si>
    <t>1421140239</t>
  </si>
  <si>
    <t>298</t>
  </si>
  <si>
    <t>763121751</t>
  </si>
  <si>
    <t>Příplatek k SDK stěně předsazené za plochu do 6 m2 jednotlivě</t>
  </si>
  <si>
    <t>1685008357</t>
  </si>
  <si>
    <t>299</t>
  </si>
  <si>
    <t>763121761</t>
  </si>
  <si>
    <t>Příplatek k SDK stěně předsazené za rovinnost kvality Q3</t>
  </si>
  <si>
    <t>-572826465</t>
  </si>
  <si>
    <t>300</t>
  </si>
  <si>
    <t>763131461</t>
  </si>
  <si>
    <t>SDK podhled desky 2xH2 12,5 bez izolace dvouvrstvá spodní kce profil CD+UD</t>
  </si>
  <si>
    <t>-1365468260</t>
  </si>
  <si>
    <t>"kastlík mč. 061 - pol.č. 08-09"(0,6+0,6)*2,2</t>
  </si>
  <si>
    <t>"kastlík mč. 062 - pol.č. 08-09"(0,45+0,45)*3,8</t>
  </si>
  <si>
    <t>"kastlík mč. 062 - pol.č. 08-09"(0,30+0,30)*0,8</t>
  </si>
  <si>
    <t>"kastlík mč. 063 - pol.č. 08-09"(0,30+0,30)*1,05</t>
  </si>
  <si>
    <t>"kastlík mč. 063 - pol.č. 08-09"(0,50+0,25)*0,9</t>
  </si>
  <si>
    <t>"kastlík mč. 063 - pol.č. 08-09"(0,30+0,30)*2,15</t>
  </si>
  <si>
    <t>"kastlík mč. 065 - pol.č. 08-09"(0,50+0,25)*0,9</t>
  </si>
  <si>
    <t>"kastlík mč. 066 - pol.č. 08-09"(0,30+0,30)*2,40</t>
  </si>
  <si>
    <t>301</t>
  </si>
  <si>
    <t>763131714</t>
  </si>
  <si>
    <t>SDK podhled základní penetrační nátěr</t>
  </si>
  <si>
    <t>-720305473</t>
  </si>
  <si>
    <t>302</t>
  </si>
  <si>
    <t>763131761</t>
  </si>
  <si>
    <t>Příplatek k SDK podhledu za plochu do 3 m2 jednotlivě</t>
  </si>
  <si>
    <t>1359729806</t>
  </si>
  <si>
    <t>303</t>
  </si>
  <si>
    <t>763131771</t>
  </si>
  <si>
    <t>Příplatek k SDK podhledu za rovinnost kvality Q3</t>
  </si>
  <si>
    <t>369059098</t>
  </si>
  <si>
    <t>304</t>
  </si>
  <si>
    <t>763172381</t>
  </si>
  <si>
    <t>Montáž dvířek revizních dvouplášťových SDK kcí vel. 200 x 200 mm pro příčky a předsazené stěny</t>
  </si>
  <si>
    <t>1148959575</t>
  </si>
  <si>
    <t>305</t>
  </si>
  <si>
    <t>59030710</t>
  </si>
  <si>
    <t>dvířka revizní jednokřídlá s automatickým zámkem 200x200mm</t>
  </si>
  <si>
    <t>-2094285456</t>
  </si>
  <si>
    <t>306</t>
  </si>
  <si>
    <t>763172382</t>
  </si>
  <si>
    <t>Montáž dvířek revizních dvouplášťových SDK kcí vel. 300 x 300 mm pro příčky a předsazené stěny</t>
  </si>
  <si>
    <t>-1883615901</t>
  </si>
  <si>
    <t>307</t>
  </si>
  <si>
    <t>59030711</t>
  </si>
  <si>
    <t>dvířka revizní jednokřídlá s automatickým zámkem 300x300mm</t>
  </si>
  <si>
    <t>-381018780</t>
  </si>
  <si>
    <t>308</t>
  </si>
  <si>
    <t>763181311</t>
  </si>
  <si>
    <t>Montáž jednokřídlové kovové zárubně SDK příčka</t>
  </si>
  <si>
    <t>40657089</t>
  </si>
  <si>
    <t>"pol.č. D06"3</t>
  </si>
  <si>
    <t>309</t>
  </si>
  <si>
    <t>55331590</t>
  </si>
  <si>
    <t>zárubeň jednokřídlá ocelová pro sádrokartonové příčky tl stěny 75-100mm rozměru 800/1970, 2100mm</t>
  </si>
  <si>
    <t>-2104637418</t>
  </si>
  <si>
    <t>310</t>
  </si>
  <si>
    <t>998763401</t>
  </si>
  <si>
    <t>Přesun hmot procentní pro sádrokartonové konstrukce v objektech v do 6 m</t>
  </si>
  <si>
    <t>1135149395</t>
  </si>
  <si>
    <t>311</t>
  </si>
  <si>
    <t>998763491</t>
  </si>
  <si>
    <t>Příplatek k přesunu hmot procentní pro sádrokartonové konstrukce za zvětšený přesun do 100 m</t>
  </si>
  <si>
    <t>2081716414</t>
  </si>
  <si>
    <t>764</t>
  </si>
  <si>
    <t>Konstrukce klempířské</t>
  </si>
  <si>
    <t>312</t>
  </si>
  <si>
    <t>764002851</t>
  </si>
  <si>
    <t>Demontáž oplechování parapetů do suti</t>
  </si>
  <si>
    <t>55522768</t>
  </si>
  <si>
    <t>stávající parapety</t>
  </si>
  <si>
    <t>2,4*9</t>
  </si>
  <si>
    <t>1,2*2</t>
  </si>
  <si>
    <t>313</t>
  </si>
  <si>
    <t>764226444</t>
  </si>
  <si>
    <t>Oplechování parapetů rovných celoplošně lepené z Al plechu rš 330 mm</t>
  </si>
  <si>
    <t>-2137458210</t>
  </si>
  <si>
    <t>"pol.č. K01"2,4*9</t>
  </si>
  <si>
    <t>"pol.č. K02"1,2</t>
  </si>
  <si>
    <t>"pol.č. K03"1,2</t>
  </si>
  <si>
    <t>24*1,05 'Přepočtené koeficientem množství</t>
  </si>
  <si>
    <t>314</t>
  </si>
  <si>
    <t>764226465</t>
  </si>
  <si>
    <t>Příplatek za zvýšenou pracnost oplechování rohů parapetů rovných z Al plechu rš do 400 mm</t>
  </si>
  <si>
    <t>-1875942013</t>
  </si>
  <si>
    <t>315</t>
  </si>
  <si>
    <t>998764201</t>
  </si>
  <si>
    <t>Přesun hmot procentní pro konstrukce klempířské v objektech v do 6 m</t>
  </si>
  <si>
    <t>-224792353</t>
  </si>
  <si>
    <t>316</t>
  </si>
  <si>
    <t>998764292</t>
  </si>
  <si>
    <t>Příplatek k přesunu hmot procentní 764 za zvětšený přesun do 100 m</t>
  </si>
  <si>
    <t>584580919</t>
  </si>
  <si>
    <t>766</t>
  </si>
  <si>
    <t>Konstrukce truhlářské</t>
  </si>
  <si>
    <t>317</t>
  </si>
  <si>
    <t>766441822</t>
  </si>
  <si>
    <t>Demontáž parapetních desek dřevěných nebo plastových šířky přes 30 cm délky přes 1,0 m</t>
  </si>
  <si>
    <t>1941966405</t>
  </si>
  <si>
    <t>318</t>
  </si>
  <si>
    <t>766622131</t>
  </si>
  <si>
    <t>Montáž plastových oken plochy přes 1 m2 otevíravých v do 1,5 m s rámem do zdiva</t>
  </si>
  <si>
    <t>-701894831</t>
  </si>
  <si>
    <t>"pol.č. O03" 2,4*0,6</t>
  </si>
  <si>
    <t>319</t>
  </si>
  <si>
    <t>O03</t>
  </si>
  <si>
    <t>okno plastové dvoukřídlé 240x60 cm, ext./int. RAL 7001, Uw max=0,83W/m2K. izol trojsklo, se sloupkem - podrobný popis viz. O03</t>
  </si>
  <si>
    <t>-1099505745</t>
  </si>
  <si>
    <t>320</t>
  </si>
  <si>
    <t>766622132</t>
  </si>
  <si>
    <t>Montáž plastových oken plochy přes 1 m2 otevíravých v do 2,5 m s rámem do zdiva</t>
  </si>
  <si>
    <t>559661971</t>
  </si>
  <si>
    <t>"pol.č. O01" 2,4*2,05*8</t>
  </si>
  <si>
    <t>"pol.č. O02" 1,2*2,05</t>
  </si>
  <si>
    <t>321</t>
  </si>
  <si>
    <t>O01</t>
  </si>
  <si>
    <t>okno plastové dvoukřídlé s OS nadsvětlíkem 240x205 cm, ext.úint. RAL 7001, Uw max=0,83W/m2K. izol trojsklo, se sloupkem a s poutcem - podrobný popis viz. O01</t>
  </si>
  <si>
    <t>153818801</t>
  </si>
  <si>
    <t>322</t>
  </si>
  <si>
    <t>O02</t>
  </si>
  <si>
    <t>okno plastové jednokřídlé s OS nadsvětlíkem 120x205 cm, ext.úint. RAL 7001, Uw max=0,83W/m2K. izol trojsklo, s poutcem - podrobný popis viz. O02</t>
  </si>
  <si>
    <t>-1497273719</t>
  </si>
  <si>
    <t>323</t>
  </si>
  <si>
    <t>766622216</t>
  </si>
  <si>
    <t>Montáž plastových oken plochy do 1 m2 otevíravých s rámem do zdiva</t>
  </si>
  <si>
    <t>-462808575</t>
  </si>
  <si>
    <t>"pol.č. O04" 1</t>
  </si>
  <si>
    <t>324</t>
  </si>
  <si>
    <t>O04</t>
  </si>
  <si>
    <t>okno plastové jednokřídlé 120x60 cm, ext./int. RAL 7001, Uw max=0,83W/m2K. izol trojsklo - podrobný popis viz. O04</t>
  </si>
  <si>
    <t>ks</t>
  </si>
  <si>
    <t>1172739301</t>
  </si>
  <si>
    <t>325</t>
  </si>
  <si>
    <t>766629413</t>
  </si>
  <si>
    <t>Příplatek k montáži oken za izolaci pro rovné ostění fólie připojovací spára do 35 mm</t>
  </si>
  <si>
    <t>267338128</t>
  </si>
  <si>
    <t>"pol.č. O01" 2*(2,4+2,05)*8</t>
  </si>
  <si>
    <t>"pol.č. O02" 2*(1,2+2,05)</t>
  </si>
  <si>
    <t>"pol.č. O03" 2*(2,4+0,6)</t>
  </si>
  <si>
    <t>"pol.č. O04" 2*(1,2+0,6)</t>
  </si>
  <si>
    <t>"pol.č. D01" 2*(1,2+3,1)</t>
  </si>
  <si>
    <t>"pol.č. D08" 2*(1,8+2,7)</t>
  </si>
  <si>
    <t>326</t>
  </si>
  <si>
    <t>766660001</t>
  </si>
  <si>
    <t>Montáž dveřních křídel otvíravých jednokřídlových š do 0,8 m do ocelové zárubně</t>
  </si>
  <si>
    <t>-156822121</t>
  </si>
  <si>
    <t>"pol.č. D05" 5</t>
  </si>
  <si>
    <t>327</t>
  </si>
  <si>
    <t>61162085</t>
  </si>
  <si>
    <t>dveře jednokřídlé dřevotřískové povrch laminátový plné 700x1970-2100mm - Specifikace dle PD "pol.č.D05"</t>
  </si>
  <si>
    <t>-1398623095</t>
  </si>
  <si>
    <t>328</t>
  </si>
  <si>
    <t>766660002</t>
  </si>
  <si>
    <t>Montáž dveřních křídel otvíravých jednokřídlových š přes 0,8 m do ocelové zárubně</t>
  </si>
  <si>
    <t>1403452748</t>
  </si>
  <si>
    <t>"pol.č. D02" 3</t>
  </si>
  <si>
    <t>"pol.č. D03" 2</t>
  </si>
  <si>
    <t>"pol.č. D04" 1</t>
  </si>
  <si>
    <t>"pol.č. D06" 3</t>
  </si>
  <si>
    <t>329</t>
  </si>
  <si>
    <t>61162.x01</t>
  </si>
  <si>
    <t>dveře jednokřídlé dřevotřískové povrch laminátový plné 900x1970-2100mm - Specifikace dle PD "pol.č.D02"</t>
  </si>
  <si>
    <t>190627659</t>
  </si>
  <si>
    <t>330</t>
  </si>
  <si>
    <t>61162.x02</t>
  </si>
  <si>
    <t>dveře jednokřídlé dřevotřískové povrch laminátový plné 900x1970-2100mm - Specifikace dle PD "pol.č.D03"</t>
  </si>
  <si>
    <t>848464704</t>
  </si>
  <si>
    <t>331</t>
  </si>
  <si>
    <t>61162.x03</t>
  </si>
  <si>
    <t>dveře jednokřídlé dřevotřískové povrch laminátový plné 800x1970-2100mm - Specifikace dle PD "pol.č.D04"</t>
  </si>
  <si>
    <t>1336216234</t>
  </si>
  <si>
    <t>332</t>
  </si>
  <si>
    <t>61162.x04</t>
  </si>
  <si>
    <t>dveře jednokřídlé dřevotřískové povrch laminátový plné 800x1970-2100mm - Specifikace dle PD "pol.č.D06"</t>
  </si>
  <si>
    <t>-256042630</t>
  </si>
  <si>
    <t>333</t>
  </si>
  <si>
    <t>766660022</t>
  </si>
  <si>
    <t>Montáž dveřních křídel otvíravých jednokřídlových š přes 0,8 m požárních do ocelové zárubně</t>
  </si>
  <si>
    <t>-690338991</t>
  </si>
  <si>
    <t>"pol.č. D07"1</t>
  </si>
  <si>
    <t>334</t>
  </si>
  <si>
    <t>61165314</t>
  </si>
  <si>
    <t>dveře jednokřídlé dřevotřískové protipožární EI (EW) 30 D3 povrch laminátový plné 900x1970-2100mm - Specifikace dle PD "pol.č.D07"</t>
  </si>
  <si>
    <t>-1669491289</t>
  </si>
  <si>
    <t>335</t>
  </si>
  <si>
    <t>766660461</t>
  </si>
  <si>
    <t>Montáž vchodových dveří dvoukřídlových s nadsvětlíkem do zdiva</t>
  </si>
  <si>
    <t>649969750</t>
  </si>
  <si>
    <t>"pol.č. D08" 1</t>
  </si>
  <si>
    <t>336</t>
  </si>
  <si>
    <t>D08</t>
  </si>
  <si>
    <t>dveře dvoukřídlé asymetrické hliníkové s nadsvětlíkem 180x210+ 60 cm , ext. RAL 7001, bezpečnostní kování, izol. trojsklo, Ud max 1,0W/m2K - podrobný popis viz D08</t>
  </si>
  <si>
    <t>2104361845</t>
  </si>
  <si>
    <t>337</t>
  </si>
  <si>
    <t>766660521</t>
  </si>
  <si>
    <t>Montáž vchodových dveří jednokřídlových s nadsvětlíkem do dřevěné kce</t>
  </si>
  <si>
    <t>-1517789514</t>
  </si>
  <si>
    <t>"pol.č. D01" 1</t>
  </si>
  <si>
    <t>338</t>
  </si>
  <si>
    <t>D01</t>
  </si>
  <si>
    <t>dveře jednokřídlé hliníkové s nadsvětlíkem 120x200+ 65 cm , ext. RAL 7001, bezpečnostní kování, izol. trojsklo, Ud max 1,0W/m2K - podrobný popis viz D01</t>
  </si>
  <si>
    <t>-716170522</t>
  </si>
  <si>
    <t>339</t>
  </si>
  <si>
    <t>766694112</t>
  </si>
  <si>
    <t>Montáž parapetních desek dřevěných nebo plastových šířky do 30 cm délky do 1,6 m</t>
  </si>
  <si>
    <t>834421566</t>
  </si>
  <si>
    <t>"pol.č. T02" 1,2</t>
  </si>
  <si>
    <t>340</t>
  </si>
  <si>
    <t>60794104</t>
  </si>
  <si>
    <t>parapet dřevotřískový vnitřní povrch laminátový š 340mm</t>
  </si>
  <si>
    <t>1643403882</t>
  </si>
  <si>
    <t>1,2*1,05 'Přepočtené koeficientem množství</t>
  </si>
  <si>
    <t>341</t>
  </si>
  <si>
    <t>60794003</t>
  </si>
  <si>
    <t>parapet dřevotřískový vnitřní povrch laminátový zažehlené hrany</t>
  </si>
  <si>
    <t>-841978357</t>
  </si>
  <si>
    <t>342</t>
  </si>
  <si>
    <t>766694113</t>
  </si>
  <si>
    <t>Montáž parapetních desek dřevěných nebo plastových š do 30 cm dl přes 1,6 do 2,6 m</t>
  </si>
  <si>
    <t>1436169675</t>
  </si>
  <si>
    <t>"pol.č. T01" 8*2,4</t>
  </si>
  <si>
    <t>343</t>
  </si>
  <si>
    <t>-440072015</t>
  </si>
  <si>
    <t>19,2*1,05 'Přepočtené koeficientem množství</t>
  </si>
  <si>
    <t>344</t>
  </si>
  <si>
    <t>31783343</t>
  </si>
  <si>
    <t>345</t>
  </si>
  <si>
    <t>998766201</t>
  </si>
  <si>
    <t>Přesun hmot procentní pro kce truhlářské v objektech v do 6 m</t>
  </si>
  <si>
    <t>-1214201313</t>
  </si>
  <si>
    <t>346</t>
  </si>
  <si>
    <t>998766292</t>
  </si>
  <si>
    <t>Příplatek k přesunu hmot procentní 766 za zvětšený přesun do 100 m</t>
  </si>
  <si>
    <t>171573219</t>
  </si>
  <si>
    <t>767</t>
  </si>
  <si>
    <t>Konstrukce zámečnické</t>
  </si>
  <si>
    <t>347</t>
  </si>
  <si>
    <t>767163221</t>
  </si>
  <si>
    <t>Montáž přímého kovového zábradlí z dílců do betonu konstrukce na schodišti</t>
  </si>
  <si>
    <t>628478705</t>
  </si>
  <si>
    <t>0,15+7,620+0,15</t>
  </si>
  <si>
    <t>348</t>
  </si>
  <si>
    <t>55342.x1</t>
  </si>
  <si>
    <t>Dvoutrubkové nerezové (AISI 304) ohýbané zábradlí z trubek 42,2 mm tl. stěny 2mm v povrchové kartáčované úpravě</t>
  </si>
  <si>
    <t>824025455</t>
  </si>
  <si>
    <t>Poznámka k položce:_x000d_
Zábradlí bude kotveno na betonové patky s pohledovou hlavou vystupující nad terén, pomocí kruhové příruby (a krycí rozety) s otvory pro zalepené závitové tyče._x000d_
Spojovací materiál a veškeré prvky výrobku nutné k řádnému dokončení díla jsou součástí dodávky_x000d_
Provedení zábradlí musí jako celek být v souladu s vyhl. č. 398/2009 Sb.</t>
  </si>
  <si>
    <t>349</t>
  </si>
  <si>
    <t>767531111</t>
  </si>
  <si>
    <t>Montáž vstupních kovových nebo plastových rohoží čistících zón</t>
  </si>
  <si>
    <t>1109971048</t>
  </si>
  <si>
    <t>350</t>
  </si>
  <si>
    <t>Z1</t>
  </si>
  <si>
    <t>rohož vstupní provedení dle specifikace PD (pol.č.P10)</t>
  </si>
  <si>
    <t>862125846</t>
  </si>
  <si>
    <t>351</t>
  </si>
  <si>
    <t>Z2</t>
  </si>
  <si>
    <t>rohož vstupní provedení dle specifikace PD (pol.č. P11)</t>
  </si>
  <si>
    <t>-519449746</t>
  </si>
  <si>
    <t>352</t>
  </si>
  <si>
    <t>767531121</t>
  </si>
  <si>
    <t>Osazení zapuštěného rámu z L profilů k čistícím rohožím</t>
  </si>
  <si>
    <t>-1829689150</t>
  </si>
  <si>
    <t>"Venkovní čistící rohož, pol.č. 10 - 1200/800 mm"(1,2+0,8)*2</t>
  </si>
  <si>
    <t>"Venkovní čistící rohož, pol.č. 10 - 600/400 mm"(1,2+0,4)*2</t>
  </si>
  <si>
    <t>353</t>
  </si>
  <si>
    <t>69752.x1</t>
  </si>
  <si>
    <t>rám pro zapuštění profil L-10/30/2 - nezrez dle specifikace PD (pol.č. P11)</t>
  </si>
  <si>
    <t>1179790724</t>
  </si>
  <si>
    <t>"Vnitřní čistící rohož, pol.č. 11 - 1200/1200 mm" 2*(1,2+1,2)*2</t>
  </si>
  <si>
    <t>354</t>
  </si>
  <si>
    <t>69752.x2</t>
  </si>
  <si>
    <t>rám pro zapuštění profil L-60/60 - FeZn dle specifikace PD (pol.č. P10)</t>
  </si>
  <si>
    <t>711451378</t>
  </si>
  <si>
    <t>"Venkovní čistící rohož, pol.č. 10 - 1200/800 mm" (1,2+0,8)*2</t>
  </si>
  <si>
    <t>"Venkovní čistící rohož, pol.č. 10 - 600/400 mm" (0,6+0,4)*2</t>
  </si>
  <si>
    <t>355</t>
  </si>
  <si>
    <t>767649194</t>
  </si>
  <si>
    <t>Montáž dveří - madla</t>
  </si>
  <si>
    <t>1011770009</t>
  </si>
  <si>
    <t>"pol.č. D07" 1</t>
  </si>
  <si>
    <t>"pol.č D08" 1</t>
  </si>
  <si>
    <t>356</t>
  </si>
  <si>
    <t>54914113x</t>
  </si>
  <si>
    <t>madlo Cr imobilní</t>
  </si>
  <si>
    <t>1489279571</t>
  </si>
  <si>
    <t>357</t>
  </si>
  <si>
    <t>767810113</t>
  </si>
  <si>
    <t>Montáž mřížek větracích čtyřhranných průřezu přes 0,04 do 0,09 m2</t>
  </si>
  <si>
    <t>499385259</t>
  </si>
  <si>
    <t>358</t>
  </si>
  <si>
    <t>56245613</t>
  </si>
  <si>
    <t>mřížka větrací hranatá plast se žaluzií 150x150mm</t>
  </si>
  <si>
    <t>728273836</t>
  </si>
  <si>
    <t>359</t>
  </si>
  <si>
    <t>998767201</t>
  </si>
  <si>
    <t>Přesun hmot procentní pro zámečnické konstrukce v objektech v do 6 m</t>
  </si>
  <si>
    <t>-1980783078</t>
  </si>
  <si>
    <t>360</t>
  </si>
  <si>
    <t>998767292</t>
  </si>
  <si>
    <t>Příplatek k přesunu hmot procentní 767 za zvětšený přesun do 100 m</t>
  </si>
  <si>
    <t>9809220</t>
  </si>
  <si>
    <t>771</t>
  </si>
  <si>
    <t>Podlahy z dlaždic</t>
  </si>
  <si>
    <t>361</t>
  </si>
  <si>
    <t>771121011</t>
  </si>
  <si>
    <t>Nátěr penetrační na podlahu</t>
  </si>
  <si>
    <t>-140919068</t>
  </si>
  <si>
    <t>362</t>
  </si>
  <si>
    <t>771151022</t>
  </si>
  <si>
    <t>Samonivelační stěrka podlah pevnosti 30 MPa tl přes 3 do 5 mm</t>
  </si>
  <si>
    <t>-2021464220</t>
  </si>
  <si>
    <t>363</t>
  </si>
  <si>
    <t>771474114</t>
  </si>
  <si>
    <t>Montáž soklů z dlaždic keramických rovných flexibilní lepidlo v přes 120 do 150 mm</t>
  </si>
  <si>
    <t>1573082969</t>
  </si>
  <si>
    <t>"Obvod dle programu mč. 062" 10,75</t>
  </si>
  <si>
    <t>"Obvod dle programu mč. 063" 13,8</t>
  </si>
  <si>
    <t>"Obvod dle programu mč. 064" 6,8</t>
  </si>
  <si>
    <t>"Obvod dle programu mč. 065" 4,3</t>
  </si>
  <si>
    <t>364</t>
  </si>
  <si>
    <t>771-3</t>
  </si>
  <si>
    <t>Keramický sokl dle výběru investora 320,-/m</t>
  </si>
  <si>
    <t>899965282</t>
  </si>
  <si>
    <t>122,9*1,1 'Přepočtené koeficientem množství</t>
  </si>
  <si>
    <t>365</t>
  </si>
  <si>
    <t>771573810</t>
  </si>
  <si>
    <t>Demontáž podlah z dlaždic keramických lepených</t>
  </si>
  <si>
    <t>632204976</t>
  </si>
  <si>
    <t>"část podlahy mč. 040" 1,4*1,5</t>
  </si>
  <si>
    <t>"část podlahy mč. 055" 2,6*3,2</t>
  </si>
  <si>
    <t>"část podlahy mč. 056" 1,35*4,1</t>
  </si>
  <si>
    <t>"podlaha mč. 061" 22,41</t>
  </si>
  <si>
    <t>"podlaha mč. 062" 4,22</t>
  </si>
  <si>
    <t>"podlaha mč. 063" 4,79</t>
  </si>
  <si>
    <t>"podlaha mč. 064" 1,94</t>
  </si>
  <si>
    <t>"podlaha mč. 065" 4,79</t>
  </si>
  <si>
    <t>"podlaha mč. 066" 8,97</t>
  </si>
  <si>
    <t>"část podlahy mč. 068" 1,8*2,0</t>
  </si>
  <si>
    <t>366</t>
  </si>
  <si>
    <t>771574116</t>
  </si>
  <si>
    <t>Montáž podlah keramických režných hladkých lepených flexibilním lepidlem do 25 ks/m2</t>
  </si>
  <si>
    <t>1561990031</t>
  </si>
  <si>
    <t>"Plocha podlah místnosti mč. 061" 22,41</t>
  </si>
  <si>
    <t>"Plocha podlah místnosti mč. 062" 4,76</t>
  </si>
  <si>
    <t>"Plocha podlah místnosti mč. 063" 6,43</t>
  </si>
  <si>
    <t>"Plocha podlah místnosti mč. 064" 3,87</t>
  </si>
  <si>
    <t>"Plocha podlah místnosti mč. 065" 1,44</t>
  </si>
  <si>
    <t>"Plocha podlah místnosti mč. 066" 8,97</t>
  </si>
  <si>
    <t>"Plocha podlah místnosti mč. 069" 26,01</t>
  </si>
  <si>
    <t>"Plocha podlah místnosti mč. 070" 17,69</t>
  </si>
  <si>
    <t>"Plocha podlah místnosti mč. 071" 14,28</t>
  </si>
  <si>
    <t>367</t>
  </si>
  <si>
    <t>711-1</t>
  </si>
  <si>
    <t>Keramická dlažba dle výběru investora 850,-/m2</t>
  </si>
  <si>
    <t>-280210131</t>
  </si>
  <si>
    <t>105,86*1,1 'Přepočtené koeficientem množství</t>
  </si>
  <si>
    <t>368</t>
  </si>
  <si>
    <t>771577111</t>
  </si>
  <si>
    <t>Příplatek k montáži podlah keramických lepených flexibilním lepidlem za plochu do 5 m2</t>
  </si>
  <si>
    <t>1715055120</t>
  </si>
  <si>
    <t>369</t>
  </si>
  <si>
    <t>771591115</t>
  </si>
  <si>
    <t>Podlahy spárování silikonem</t>
  </si>
  <si>
    <t>-1389487372</t>
  </si>
  <si>
    <t>370</t>
  </si>
  <si>
    <t>771591171</t>
  </si>
  <si>
    <t>Montáž profilu ukončujícího pro plynulý přechod (dlažby s kobercem apod.)</t>
  </si>
  <si>
    <t>1200430794</t>
  </si>
  <si>
    <t>3*0,9</t>
  </si>
  <si>
    <t>371</t>
  </si>
  <si>
    <t>55343.x1</t>
  </si>
  <si>
    <t xml:space="preserve">profil přechodový nerez 30mm </t>
  </si>
  <si>
    <t>-1566683221</t>
  </si>
  <si>
    <t>2,7*1,1 'Přepočtené koeficientem množství</t>
  </si>
  <si>
    <t>372</t>
  </si>
  <si>
    <t>771592011</t>
  </si>
  <si>
    <t>Čištění vnitřních ploch podlah nebo schodišť po položení dlažby chemickými prostředky</t>
  </si>
  <si>
    <t>-1785521013</t>
  </si>
  <si>
    <t>373</t>
  </si>
  <si>
    <t>998771201</t>
  </si>
  <si>
    <t>Přesun hmot procentní pro podlahy z dlaždic v objektech v do 6 m</t>
  </si>
  <si>
    <t>-1600310381</t>
  </si>
  <si>
    <t>374</t>
  </si>
  <si>
    <t>998771292</t>
  </si>
  <si>
    <t>Příplatek k přesunu hmot procentní 771 za zvětšený přesun do 100 m</t>
  </si>
  <si>
    <t>-1581853049</t>
  </si>
  <si>
    <t>775</t>
  </si>
  <si>
    <t>Podlahy skládané</t>
  </si>
  <si>
    <t>375</t>
  </si>
  <si>
    <t>775510952</t>
  </si>
  <si>
    <t>Doplnění podlah vlysových, tl do 22 mm pl přes 0,25 do 1 m2</t>
  </si>
  <si>
    <t>-777436042</t>
  </si>
  <si>
    <t>"trasy instalací" 4</t>
  </si>
  <si>
    <t>376</t>
  </si>
  <si>
    <t>61192142</t>
  </si>
  <si>
    <t>vlysy parketové š 50mm do dl 300mm I třída buk</t>
  </si>
  <si>
    <t>-1816003672</t>
  </si>
  <si>
    <t>4*1,1 'Přepočtené koeficientem množství</t>
  </si>
  <si>
    <t>377</t>
  </si>
  <si>
    <t>775511831</t>
  </si>
  <si>
    <t>Demontáž podlah vlysových přibíjených bez lišt k dalšímu použití</t>
  </si>
  <si>
    <t>-23895236</t>
  </si>
  <si>
    <t>378</t>
  </si>
  <si>
    <t>775591901</t>
  </si>
  <si>
    <t>Oprava podlah dřevěných - tmelení dílčích defektů vlysových, parketových podlah</t>
  </si>
  <si>
    <t>1234535622</t>
  </si>
  <si>
    <t>379</t>
  </si>
  <si>
    <t>775591919</t>
  </si>
  <si>
    <t>Oprava podlah dřevěných - broušení celkové včetně tmelení</t>
  </si>
  <si>
    <t>-1711315620</t>
  </si>
  <si>
    <t>"mč. 068" 82,41</t>
  </si>
  <si>
    <t>380</t>
  </si>
  <si>
    <t>775591920</t>
  </si>
  <si>
    <t>Oprava podlah dřevěných - vysátí povrchu</t>
  </si>
  <si>
    <t>-1583297490</t>
  </si>
  <si>
    <t>dř_parket*3</t>
  </si>
  <si>
    <t>381</t>
  </si>
  <si>
    <t>775591931</t>
  </si>
  <si>
    <t>Oprava podlah dřevěných - nátěr olejem a voskování</t>
  </si>
  <si>
    <t>-291367007</t>
  </si>
  <si>
    <t>382</t>
  </si>
  <si>
    <t>998775201</t>
  </si>
  <si>
    <t>Přesun hmot procentní pro podlahy dřevěné v objektech v do 6 m</t>
  </si>
  <si>
    <t>-437393309</t>
  </si>
  <si>
    <t>383</t>
  </si>
  <si>
    <t>998775292</t>
  </si>
  <si>
    <t>Příplatek k přesunu hmot procentní 775 za zvětšený přesun do 100 m</t>
  </si>
  <si>
    <t>2074820894</t>
  </si>
  <si>
    <t>776</t>
  </si>
  <si>
    <t>Podlahy povlakové</t>
  </si>
  <si>
    <t>384</t>
  </si>
  <si>
    <t>776111112</t>
  </si>
  <si>
    <t>Broušení betonového podkladu povlakových podlah</t>
  </si>
  <si>
    <t>279072385</t>
  </si>
  <si>
    <t>"Plocha podlah místnosti mč. 067" 10,86</t>
  </si>
  <si>
    <t>385</t>
  </si>
  <si>
    <t>776111311</t>
  </si>
  <si>
    <t>Vysátí podkladu povlakových podlah</t>
  </si>
  <si>
    <t>1211002179</t>
  </si>
  <si>
    <t>"mč.067" 10,86</t>
  </si>
  <si>
    <t>386</t>
  </si>
  <si>
    <t>776121321</t>
  </si>
  <si>
    <t>Neředěná penetrace savého podkladu povlakových podlah</t>
  </si>
  <si>
    <t>-1239536271</t>
  </si>
  <si>
    <t>387</t>
  </si>
  <si>
    <t>776141111</t>
  </si>
  <si>
    <t>Vyrovnání podkladu povlakových podlah stěrkou pevnosti 20 MPa tl do 3 mm</t>
  </si>
  <si>
    <t>-1533160017</t>
  </si>
  <si>
    <t>388</t>
  </si>
  <si>
    <t>776201811</t>
  </si>
  <si>
    <t>Demontáž lepených povlakových podlah bez podložky ručně</t>
  </si>
  <si>
    <t>663331944</t>
  </si>
  <si>
    <t>"Plocha podlah místnosti mč. 069" 20,01</t>
  </si>
  <si>
    <t>389</t>
  </si>
  <si>
    <t>776221111</t>
  </si>
  <si>
    <t>Lepení pásů z PVC standardním lepidlem</t>
  </si>
  <si>
    <t>581926091</t>
  </si>
  <si>
    <t>390</t>
  </si>
  <si>
    <t>28412285</t>
  </si>
  <si>
    <t>krytina podlahová heterogenní dle PD</t>
  </si>
  <si>
    <t>925125959</t>
  </si>
  <si>
    <t>10,86*1,1 'Přepočtené koeficientem množství</t>
  </si>
  <si>
    <t>391</t>
  </si>
  <si>
    <t>776223112</t>
  </si>
  <si>
    <t>Spoj povlakových podlahovin z PVC svařováním za studena</t>
  </si>
  <si>
    <t>1068583985</t>
  </si>
  <si>
    <t>odhad</t>
  </si>
  <si>
    <t>392</t>
  </si>
  <si>
    <t>776410811</t>
  </si>
  <si>
    <t>Odstranění soklíků a lišt pryžových nebo plastových</t>
  </si>
  <si>
    <t>176261577</t>
  </si>
  <si>
    <t>"Plocha podlah místnosti mč. 067" 2*(2,4+3,8)</t>
  </si>
  <si>
    <t>"Plocha podlah místnosti mč. 069" 2*(6,1+4,2)</t>
  </si>
  <si>
    <t>"Plocha podlah místnosti mč. 070" 2*(6,1+2,9)</t>
  </si>
  <si>
    <t>393</t>
  </si>
  <si>
    <t>776421111</t>
  </si>
  <si>
    <t>Montáž obvodových lišt lepením</t>
  </si>
  <si>
    <t>-1703469358</t>
  </si>
  <si>
    <t>"Obvod podlahy místnosti č. 068" 2*(3,77+2,88)-0,9</t>
  </si>
  <si>
    <t>pvc_sokl</t>
  </si>
  <si>
    <t>394</t>
  </si>
  <si>
    <t>28411006</t>
  </si>
  <si>
    <t>lišta soklová PVC samolepící 15x50mm</t>
  </si>
  <si>
    <t>1771946212</t>
  </si>
  <si>
    <t>12,4*1,02 'Přepočtené koeficientem množství</t>
  </si>
  <si>
    <t>395</t>
  </si>
  <si>
    <t>998776201</t>
  </si>
  <si>
    <t>Přesun hmot procentní pro podlahy povlakové v objektech v do 6 m</t>
  </si>
  <si>
    <t>-1414768822</t>
  </si>
  <si>
    <t>396</t>
  </si>
  <si>
    <t>998776292</t>
  </si>
  <si>
    <t>Příplatek k přesunu hmot procentní 776 za zvětšený přesun do 100 m</t>
  </si>
  <si>
    <t>-1213016636</t>
  </si>
  <si>
    <t>777</t>
  </si>
  <si>
    <t>Podlahy lité</t>
  </si>
  <si>
    <t>397</t>
  </si>
  <si>
    <t>777111111</t>
  </si>
  <si>
    <t>Vysátí podkladu před provedením lité podlahy</t>
  </si>
  <si>
    <t>-491170977</t>
  </si>
  <si>
    <t xml:space="preserve">"Část Plochy podlahy místnosti mč. 068" 2,0*1,8 </t>
  </si>
  <si>
    <t>398</t>
  </si>
  <si>
    <t>777111121</t>
  </si>
  <si>
    <t>Ruční broušení podkladu před provedením lité podlahy</t>
  </si>
  <si>
    <t>-476369840</t>
  </si>
  <si>
    <t>2*(1,8+2,8)</t>
  </si>
  <si>
    <t>399</t>
  </si>
  <si>
    <t>777111123</t>
  </si>
  <si>
    <t>Strojní broušení podkladu před provedením lité podlahy</t>
  </si>
  <si>
    <t>-1274248692</t>
  </si>
  <si>
    <t>400</t>
  </si>
  <si>
    <t>777131101</t>
  </si>
  <si>
    <t>Penetrační epoxidový nátěr podlahy na suchý a vyzrálý podklad</t>
  </si>
  <si>
    <t>-1482537645</t>
  </si>
  <si>
    <t>401</t>
  </si>
  <si>
    <t>777131151</t>
  </si>
  <si>
    <t>Příplatek k cenám penetračního nátěru za zvýšenou pracnost provádění podlahových soklíků</t>
  </si>
  <si>
    <t>36059006</t>
  </si>
  <si>
    <t>402</t>
  </si>
  <si>
    <t>777611101</t>
  </si>
  <si>
    <t>Krycí epoxidový dekorativní nátěr podlahy</t>
  </si>
  <si>
    <t>-409993745</t>
  </si>
  <si>
    <t>403</t>
  </si>
  <si>
    <t>777612103</t>
  </si>
  <si>
    <t>Uzavírací epoxidový transparentní nátěr podlahy</t>
  </si>
  <si>
    <t>-100130492</t>
  </si>
  <si>
    <t>404</t>
  </si>
  <si>
    <t>998777201</t>
  </si>
  <si>
    <t>Přesun hmot procentní pro podlahy lité v objektech v do 6 m</t>
  </si>
  <si>
    <t>-549286829</t>
  </si>
  <si>
    <t>405</t>
  </si>
  <si>
    <t>998777292</t>
  </si>
  <si>
    <t>Příplatek k přesunu hmot procentní 777 za zvětšený přesun do 100 m</t>
  </si>
  <si>
    <t>676826287</t>
  </si>
  <si>
    <t>781</t>
  </si>
  <si>
    <t>Dokončovací práce - obklady</t>
  </si>
  <si>
    <t>406</t>
  </si>
  <si>
    <t>781111011</t>
  </si>
  <si>
    <t>Ometení (oprášení) stěny při přípravě podkladu</t>
  </si>
  <si>
    <t>666884336</t>
  </si>
  <si>
    <t>407</t>
  </si>
  <si>
    <t>781121011</t>
  </si>
  <si>
    <t>Nátěr penetrační na stěnu</t>
  </si>
  <si>
    <t>-161917935</t>
  </si>
  <si>
    <t>408</t>
  </si>
  <si>
    <t>781151031</t>
  </si>
  <si>
    <t>Celoplošné vyrovnání podkladu stěrkou tl 3 mm</t>
  </si>
  <si>
    <t>-650882319</t>
  </si>
  <si>
    <t>409</t>
  </si>
  <si>
    <t>781151041</t>
  </si>
  <si>
    <t xml:space="preserve">Příplatek k cenám celoplošné vyrovnání stěrkou za každý další 1 mm přes tl  3 mm</t>
  </si>
  <si>
    <t>735528918</t>
  </si>
  <si>
    <t>410</t>
  </si>
  <si>
    <t>781474117</t>
  </si>
  <si>
    <t>Montáž obkladů vnitřních keramických hladkých přes 35 do 45 ks/m2 lepených flexibilním lepidlem</t>
  </si>
  <si>
    <t>1357664970</t>
  </si>
  <si>
    <t>(0,15+1,5+0,15)*1,6</t>
  </si>
  <si>
    <t>(0,7+1,0)*1,6</t>
  </si>
  <si>
    <t>((0,7+1,7)*1,6)*2</t>
  </si>
  <si>
    <t>2*(1,6+0,9)*2,2</t>
  </si>
  <si>
    <t>-(0,7+2*2,05)</t>
  </si>
  <si>
    <t>mč. 064</t>
  </si>
  <si>
    <t>2*(2,15+1,8)*2,2</t>
  </si>
  <si>
    <t>1,8*0,2</t>
  </si>
  <si>
    <t>-(0,9+2*2,05)</t>
  </si>
  <si>
    <t>mč. 063</t>
  </si>
  <si>
    <t>2*(3,7+(1,05+1,58)*2)*2,2</t>
  </si>
  <si>
    <t>-(0,7+2*2,05)*2</t>
  </si>
  <si>
    <t>mč. 062</t>
  </si>
  <si>
    <t>2*(1,78+1,15)</t>
  </si>
  <si>
    <t>-(0,7*2,05)*2</t>
  </si>
  <si>
    <t>2*(1,89*1,15)</t>
  </si>
  <si>
    <t>-(0,7*2,05)</t>
  </si>
  <si>
    <t>411</t>
  </si>
  <si>
    <t>781-1</t>
  </si>
  <si>
    <t>Keramický obklad dle výběru investora 850,-/m2</t>
  </si>
  <si>
    <t>-1968688417</t>
  </si>
  <si>
    <t>74,146*1,1 'Přepočtené koeficientem množství</t>
  </si>
  <si>
    <t>412</t>
  </si>
  <si>
    <t>781493111</t>
  </si>
  <si>
    <t>Plastové profily rohové lepené standardním lepidlem</t>
  </si>
  <si>
    <t>-1965786524</t>
  </si>
  <si>
    <t>2,2</t>
  </si>
  <si>
    <t>1,8</t>
  </si>
  <si>
    <t>2,2+2,4</t>
  </si>
  <si>
    <t>3*2,2+1,15</t>
  </si>
  <si>
    <t>413</t>
  </si>
  <si>
    <t>781493511.r</t>
  </si>
  <si>
    <t>Profily ukončovací lepené standardním lepidlem</t>
  </si>
  <si>
    <t>-1827909247</t>
  </si>
  <si>
    <t>(0,7+1,0)+2*1,6</t>
  </si>
  <si>
    <t>((0,7+1,7)+2*1,6)*2</t>
  </si>
  <si>
    <t>2*(1,6+0,9)</t>
  </si>
  <si>
    <t>0,7+2*2,05</t>
  </si>
  <si>
    <t>2*(2,15+1,8)</t>
  </si>
  <si>
    <t>0,9+2*2,05</t>
  </si>
  <si>
    <t>2*(1,6+0,9)+2*(3,7+(1,05+1,58)*2)</t>
  </si>
  <si>
    <t>2,4</t>
  </si>
  <si>
    <t>3*(0,7+2*2,05)</t>
  </si>
  <si>
    <t>2*(1,78+1,15)+2*(1,89*1,15)</t>
  </si>
  <si>
    <t>1,15</t>
  </si>
  <si>
    <t>3*(0,7+2,05)</t>
  </si>
  <si>
    <t>781495115</t>
  </si>
  <si>
    <t>Spárování vnitřních obkladů silikonem</t>
  </si>
  <si>
    <t>1950846725</t>
  </si>
  <si>
    <t>2*1,6</t>
  </si>
  <si>
    <t>1,6</t>
  </si>
  <si>
    <t>5*2,2</t>
  </si>
  <si>
    <t>1,8+4*2,2</t>
  </si>
  <si>
    <t>10*2,2</t>
  </si>
  <si>
    <t>11*2,2</t>
  </si>
  <si>
    <t>415</t>
  </si>
  <si>
    <t>781495211</t>
  </si>
  <si>
    <t>Čištění vnitřních ploch stěn po provedení obkladu chemickými prostředky</t>
  </si>
  <si>
    <t>1938690513</t>
  </si>
  <si>
    <t>416</t>
  </si>
  <si>
    <t>781674113</t>
  </si>
  <si>
    <t>Montáž obkladů parapetů š přes 150 do 200 mm z dlaždic keramických lepených flexibilním lepidlem</t>
  </si>
  <si>
    <t>-960595326</t>
  </si>
  <si>
    <t>2,4+1,15</t>
  </si>
  <si>
    <t>417</t>
  </si>
  <si>
    <t>781-2</t>
  </si>
  <si>
    <t>-1770011338</t>
  </si>
  <si>
    <t>3,55*0,22 'Přepočtené koeficientem množství</t>
  </si>
  <si>
    <t>418</t>
  </si>
  <si>
    <t>998781201</t>
  </si>
  <si>
    <t>Přesun hmot procentní pro obklady keramické v objektech v do 6 m</t>
  </si>
  <si>
    <t>623961328</t>
  </si>
  <si>
    <t>419</t>
  </si>
  <si>
    <t>998781292</t>
  </si>
  <si>
    <t>Příplatek k přesunu hmot procentní 781 za zvětšený přesun do 100 m</t>
  </si>
  <si>
    <t>-1475053304</t>
  </si>
  <si>
    <t>783</t>
  </si>
  <si>
    <t>Dokončovací práce - nátěry</t>
  </si>
  <si>
    <t>420</t>
  </si>
  <si>
    <t>783000103</t>
  </si>
  <si>
    <t>Ochrana podlah nebo vodorovných ploch při provádění nátěrů položením fólie</t>
  </si>
  <si>
    <t>-1890389670</t>
  </si>
  <si>
    <t>2,4*9+1,2*3+(0,9*2*6)+(0,8*2*4)+(0,7*2*5)</t>
  </si>
  <si>
    <t>421</t>
  </si>
  <si>
    <t>58124842</t>
  </si>
  <si>
    <t>fólie pro malířské potřeby zakrývací tl 7µ 4x5m</t>
  </si>
  <si>
    <t>-1010050582</t>
  </si>
  <si>
    <t>49,4*1,05 'Přepočtené koeficientem množství</t>
  </si>
  <si>
    <t>422</t>
  </si>
  <si>
    <t>783301313</t>
  </si>
  <si>
    <t>Odmaštění zámečnických konstrukcí ředidlovým odmašťovačem</t>
  </si>
  <si>
    <t>-992252348</t>
  </si>
  <si>
    <t>ocelové zárubně</t>
  </si>
  <si>
    <t>(0,7+2,05*2)*0,2*5</t>
  </si>
  <si>
    <t>(0,8+2,05*2)*0,2*4</t>
  </si>
  <si>
    <t>(0,9+2,05*2)*0,2*6</t>
  </si>
  <si>
    <t>potrubí ÚT</t>
  </si>
  <si>
    <t>6,1*2*2</t>
  </si>
  <si>
    <t>(3,0+1,5)*2</t>
  </si>
  <si>
    <t>(2+1)*2</t>
  </si>
  <si>
    <t>(3,0+2,0)*2</t>
  </si>
  <si>
    <t>(3,0+5,5+0,5)*2</t>
  </si>
  <si>
    <t>423</t>
  </si>
  <si>
    <t>783315101</t>
  </si>
  <si>
    <t>Mezinátěr jednonásobný syntetický standardní zámečnických konstrukcí</t>
  </si>
  <si>
    <t>-1318540676</t>
  </si>
  <si>
    <t>424</t>
  </si>
  <si>
    <t>783317101</t>
  </si>
  <si>
    <t>Krycí jednonásobný syntetický standardní nátěr zámečnických konstrukcí</t>
  </si>
  <si>
    <t>-497149543</t>
  </si>
  <si>
    <t>425</t>
  </si>
  <si>
    <t>783617615</t>
  </si>
  <si>
    <t>Krycí dvojnásobný syntetický tepelně odolný nátěr potrubí DN do 50 mm</t>
  </si>
  <si>
    <t>-284083786</t>
  </si>
  <si>
    <t>784</t>
  </si>
  <si>
    <t>Dokončovací práce - malby a tapety</t>
  </si>
  <si>
    <t>426</t>
  </si>
  <si>
    <t>784111011</t>
  </si>
  <si>
    <t>Obroušení podkladu omítnutého v místnostech v do 3,80 m</t>
  </si>
  <si>
    <t>-1367944151</t>
  </si>
  <si>
    <t>427</t>
  </si>
  <si>
    <t>784111021</t>
  </si>
  <si>
    <t>Obroušení podkladu ze stěrky v místnostech v do 3,80 m</t>
  </si>
  <si>
    <t>-1017270663</t>
  </si>
  <si>
    <t>428</t>
  </si>
  <si>
    <t>784121001</t>
  </si>
  <si>
    <t>Oškrabání malby v mísnostech v do 3,80 m</t>
  </si>
  <si>
    <t>1500849415</t>
  </si>
  <si>
    <t>429</t>
  </si>
  <si>
    <t>784181101</t>
  </si>
  <si>
    <t>Základní akrylátová jednonásobná bezbarvá penetrace podkladu v místnostech v do 3,80 m</t>
  </si>
  <si>
    <t>1612427608</t>
  </si>
  <si>
    <t>430</t>
  </si>
  <si>
    <t>784211043</t>
  </si>
  <si>
    <t>Příplatek k cenám 1x maleb ze směsí za mokra oděruvzdorných za provádění styku 2 barev</t>
  </si>
  <si>
    <t>-1824834968</t>
  </si>
  <si>
    <t>"Obvod dle programu mč. 068" 29,7</t>
  </si>
  <si>
    <t>431</t>
  </si>
  <si>
    <t>784211051</t>
  </si>
  <si>
    <t>Příplatek k cenám 1x maleb ze směsí za mokra oděruvzdorných za barevnou malbu tónovanou přípravky</t>
  </si>
  <si>
    <t>-1560553228</t>
  </si>
  <si>
    <t>432</t>
  </si>
  <si>
    <t>784211101</t>
  </si>
  <si>
    <t>Dvojnásobné bílé malby ze směsí za mokra výborně oděruvzdorných v místnostech v do 3,80 m</t>
  </si>
  <si>
    <t>-1130529463</t>
  </si>
  <si>
    <t>"Obvod dle programu mč. 061" 18,5*1,5</t>
  </si>
  <si>
    <t>"Obvod dle programu mč. 066" 10,7*1,5</t>
  </si>
  <si>
    <t>"Obvod dle programu mč. 068" 37,5*1,5</t>
  </si>
  <si>
    <t>"Obvod dle programu mč. 069" 17,9*1,5</t>
  </si>
  <si>
    <t xml:space="preserve">"Obvod dle programu mč. 070"  17,2*1,5</t>
  </si>
  <si>
    <t>"Obvod dle programu mč. 071" 22,95*1,5</t>
  </si>
  <si>
    <t>433</t>
  </si>
  <si>
    <t>784221101</t>
  </si>
  <si>
    <t>Dvojnásobné bílé malby ze směsí za sucha dobře otěruvzdorných v místnostech do 3,80 m</t>
  </si>
  <si>
    <t>-310087028</t>
  </si>
  <si>
    <t xml:space="preserve">"Obvod dle programu mč. 061" </t>
  </si>
  <si>
    <t>18,5*(3,4-1,5)</t>
  </si>
  <si>
    <t>21,41</t>
  </si>
  <si>
    <t>"Obvod dle programu mč. 066"</t>
  </si>
  <si>
    <t xml:space="preserve"> 10,7*(3,4-1,5)</t>
  </si>
  <si>
    <t xml:space="preserve">"Obvod dle programu mč. 068" </t>
  </si>
  <si>
    <t>37,5*(3,4-1,5)</t>
  </si>
  <si>
    <t xml:space="preserve">"Obvod dle programu mč. 069" </t>
  </si>
  <si>
    <t>17,9*(3,4-1,5)</t>
  </si>
  <si>
    <t xml:space="preserve">"Obvod dle programu mč. 070"  </t>
  </si>
  <si>
    <t>17,2*(3,4-1,5)</t>
  </si>
  <si>
    <t xml:space="preserve">"Obvod dle programu mč. 071" </t>
  </si>
  <si>
    <t>22,95*(3,4-1,5)</t>
  </si>
  <si>
    <t>14,28</t>
  </si>
  <si>
    <t xml:space="preserve">"Obvod dle programu mč. 055" </t>
  </si>
  <si>
    <t>18,5*3,4</t>
  </si>
  <si>
    <t>9,39</t>
  </si>
  <si>
    <t xml:space="preserve">"Obvod dle programu mč. 056" </t>
  </si>
  <si>
    <t>13,32</t>
  </si>
  <si>
    <t>2*(1,6+0,9)*(3,4-2,2)</t>
  </si>
  <si>
    <t>1,6*0,9</t>
  </si>
  <si>
    <t>2*(2,15+1,8)*(3,4-2,2)</t>
  </si>
  <si>
    <t>3,87</t>
  </si>
  <si>
    <t>(2*(1,6+0,9)+2*(3,7+(1,05+1,58)*2))*(3,4-2,2)</t>
  </si>
  <si>
    <t>6,43</t>
  </si>
  <si>
    <t>2*(1,78+1,15)+2*(1,89*1,15)*(3,4-2,2)</t>
  </si>
  <si>
    <t>4,76</t>
  </si>
  <si>
    <t xml:space="preserve">"Obvod dle programu mč. 067" </t>
  </si>
  <si>
    <t>434</t>
  </si>
  <si>
    <t>784221141</t>
  </si>
  <si>
    <t>Příplatek k cenám 2x maleb za sucha otěruvzdorných za barevnou malbu tónovanou tónovacími přípravky</t>
  </si>
  <si>
    <t>-318999647</t>
  </si>
  <si>
    <t>VRN</t>
  </si>
  <si>
    <t>Vedlejší rozpočtové náklady</t>
  </si>
  <si>
    <t>435</t>
  </si>
  <si>
    <t>01</t>
  </si>
  <si>
    <t xml:space="preserve">Zarízení stavenište - Veškeré náklady spojené s vybudováním, provozem a odstranením  ZS</t>
  </si>
  <si>
    <t>1024</t>
  </si>
  <si>
    <t>273108766</t>
  </si>
  <si>
    <t>436</t>
  </si>
  <si>
    <t>02</t>
  </si>
  <si>
    <t>Zkoušky a revize- Náklady zhotovitele na provádení zkoušek a revizí nezbytných k provedení díla</t>
  </si>
  <si>
    <t>-292154707</t>
  </si>
  <si>
    <t>437</t>
  </si>
  <si>
    <t>03</t>
  </si>
  <si>
    <t>Mimostaveništní doprava - mimorádné náklady spojené s dopravou materiálu na stavenište</t>
  </si>
  <si>
    <t>1750646171</t>
  </si>
  <si>
    <t>438</t>
  </si>
  <si>
    <t>04</t>
  </si>
  <si>
    <t xml:space="preserve">Dokumentace skutecného provedení </t>
  </si>
  <si>
    <t>2045822433</t>
  </si>
  <si>
    <t>439</t>
  </si>
  <si>
    <t>05</t>
  </si>
  <si>
    <t>koordinační činnost</t>
  </si>
  <si>
    <t>-1666185521</t>
  </si>
  <si>
    <t>440</t>
  </si>
  <si>
    <t>06</t>
  </si>
  <si>
    <t>Provoz investora</t>
  </si>
  <si>
    <t>1806127203</t>
  </si>
  <si>
    <t>441</t>
  </si>
  <si>
    <t>07</t>
  </si>
  <si>
    <t>Územní vlivy - ochrana konstrukcí před znečištěním a poškozením, vyčištění prostor před předáním</t>
  </si>
  <si>
    <t>-1760236572</t>
  </si>
  <si>
    <t>SEZNAM FIGUR</t>
  </si>
  <si>
    <t>Výměra</t>
  </si>
  <si>
    <t xml:space="preserve"> SO 03</t>
  </si>
  <si>
    <t>čl_radiátory</t>
  </si>
  <si>
    <t>DE_zti_001</t>
  </si>
  <si>
    <t>Rampa</t>
  </si>
  <si>
    <t>(5,55+1,8)*2,0</t>
  </si>
  <si>
    <t>2,2+1,6+1,5+1,4</t>
  </si>
  <si>
    <t>Použití figury:</t>
  </si>
  <si>
    <t>etics_sokl</t>
  </si>
  <si>
    <t>(5,52+1,8)*2,0</t>
  </si>
  <si>
    <t>1,2*1,2</t>
  </si>
  <si>
    <t xml:space="preserve">Položka č. P9, Venkovní čistící rohož (zapuštěná v rámu) 1200/800 mm </t>
  </si>
  <si>
    <t>1,2*0,8</t>
  </si>
  <si>
    <t>0,6*0,4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</si>
</sst>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21/07-001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Modernizace a stavební úpravy učeben ZŠ Skálova 600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na p.č. 609,610/1 a 610/2 v k.ú. Turnov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5. 8. 2022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Turnov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ACTIV Projekce,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ACTIV Projekce,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24.7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03 - POLYTECHNICKÁ UČE...'!J30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'SO 03 - POLYTECHNICKÁ UČE...'!P149</f>
        <v>0</v>
      </c>
      <c r="AV95" s="129">
        <f>'SO 03 - POLYTECHNICKÁ UČE...'!J33</f>
        <v>0</v>
      </c>
      <c r="AW95" s="129">
        <f>'SO 03 - POLYTECHNICKÁ UČE...'!J34</f>
        <v>0</v>
      </c>
      <c r="AX95" s="129">
        <f>'SO 03 - POLYTECHNICKÁ UČE...'!J35</f>
        <v>0</v>
      </c>
      <c r="AY95" s="129">
        <f>'SO 03 - POLYTECHNICKÁ UČE...'!J36</f>
        <v>0</v>
      </c>
      <c r="AZ95" s="129">
        <f>'SO 03 - POLYTECHNICKÁ UČE...'!F33</f>
        <v>0</v>
      </c>
      <c r="BA95" s="129">
        <f>'SO 03 - POLYTECHNICKÁ UČE...'!F34</f>
        <v>0</v>
      </c>
      <c r="BB95" s="129">
        <f>'SO 03 - POLYTECHNICKÁ UČE...'!F35</f>
        <v>0</v>
      </c>
      <c r="BC95" s="129">
        <f>'SO 03 - POLYTECHNICKÁ UČE...'!F36</f>
        <v>0</v>
      </c>
      <c r="BD95" s="131">
        <f>'SO 03 - POLYTECHNICKÁ UČE...'!F37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RJcVtif8ji5VfKd5xboQ9ElKQuIS9BVslAv8PF6smMadqpnmwPHHhdZMwiJsUvpw4N7uj0791EU4U+KyWHFBsQ==" hashValue="C4PfCs45HszxxnN4kOKIihAXZ1Hln9Jfx0+fgBpii+RA0+f06v6jH2FAS+ZR9kqPkgdhirpzVxeVg2XI8MmIx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3 - POLYTECHNICKÁ UČ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  <c r="AZ2" s="133" t="s">
        <v>89</v>
      </c>
      <c r="BA2" s="133" t="s">
        <v>90</v>
      </c>
      <c r="BB2" s="133" t="s">
        <v>91</v>
      </c>
      <c r="BC2" s="133" t="s">
        <v>92</v>
      </c>
      <c r="BD2" s="133" t="s">
        <v>93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1"/>
      <c r="AT3" s="18" t="s">
        <v>88</v>
      </c>
      <c r="AZ3" s="133" t="s">
        <v>94</v>
      </c>
      <c r="BA3" s="133" t="s">
        <v>95</v>
      </c>
      <c r="BB3" s="133" t="s">
        <v>96</v>
      </c>
      <c r="BC3" s="133" t="s">
        <v>97</v>
      </c>
      <c r="BD3" s="133" t="s">
        <v>88</v>
      </c>
    </row>
    <row r="4" s="1" customFormat="1" ht="24.96" customHeight="1">
      <c r="B4" s="21"/>
      <c r="D4" s="136" t="s">
        <v>98</v>
      </c>
      <c r="L4" s="21"/>
      <c r="M4" s="137" t="s">
        <v>10</v>
      </c>
      <c r="AT4" s="18" t="s">
        <v>4</v>
      </c>
      <c r="AZ4" s="133" t="s">
        <v>99</v>
      </c>
      <c r="BA4" s="133" t="s">
        <v>1</v>
      </c>
      <c r="BB4" s="133" t="s">
        <v>1</v>
      </c>
      <c r="BC4" s="133" t="s">
        <v>100</v>
      </c>
      <c r="BD4" s="133" t="s">
        <v>88</v>
      </c>
    </row>
    <row r="5" s="1" customFormat="1" ht="6.96" customHeight="1">
      <c r="B5" s="21"/>
      <c r="L5" s="21"/>
      <c r="AZ5" s="133" t="s">
        <v>101</v>
      </c>
      <c r="BA5" s="133" t="s">
        <v>1</v>
      </c>
      <c r="BB5" s="133" t="s">
        <v>1</v>
      </c>
      <c r="BC5" s="133" t="s">
        <v>102</v>
      </c>
      <c r="BD5" s="133" t="s">
        <v>88</v>
      </c>
    </row>
    <row r="6" s="1" customFormat="1" ht="12" customHeight="1">
      <c r="B6" s="21"/>
      <c r="D6" s="138" t="s">
        <v>16</v>
      </c>
      <c r="L6" s="21"/>
      <c r="AZ6" s="133" t="s">
        <v>103</v>
      </c>
      <c r="BA6" s="133" t="s">
        <v>1</v>
      </c>
      <c r="BB6" s="133" t="s">
        <v>1</v>
      </c>
      <c r="BC6" s="133" t="s">
        <v>104</v>
      </c>
      <c r="BD6" s="133" t="s">
        <v>88</v>
      </c>
    </row>
    <row r="7" s="1" customFormat="1" ht="16.5" customHeight="1">
      <c r="B7" s="21"/>
      <c r="E7" s="139" t="str">
        <f>'Rekapitulace stavby'!K6</f>
        <v>Modernizace a stavební úpravy učeben ZŠ Skálova 600</v>
      </c>
      <c r="F7" s="138"/>
      <c r="G7" s="138"/>
      <c r="H7" s="138"/>
      <c r="L7" s="21"/>
      <c r="AZ7" s="133" t="s">
        <v>105</v>
      </c>
      <c r="BA7" s="133" t="s">
        <v>1</v>
      </c>
      <c r="BB7" s="133" t="s">
        <v>1</v>
      </c>
      <c r="BC7" s="133" t="s">
        <v>106</v>
      </c>
      <c r="BD7" s="133" t="s">
        <v>88</v>
      </c>
    </row>
    <row r="8" s="2" customFormat="1" ht="12" customHeight="1">
      <c r="A8" s="39"/>
      <c r="B8" s="45"/>
      <c r="C8" s="39"/>
      <c r="D8" s="138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3" t="s">
        <v>108</v>
      </c>
      <c r="BA8" s="133" t="s">
        <v>1</v>
      </c>
      <c r="BB8" s="133" t="s">
        <v>1</v>
      </c>
      <c r="BC8" s="133" t="s">
        <v>109</v>
      </c>
      <c r="BD8" s="133" t="s">
        <v>88</v>
      </c>
    </row>
    <row r="9" s="2" customFormat="1" ht="16.5" customHeight="1">
      <c r="A9" s="39"/>
      <c r="B9" s="45"/>
      <c r="C9" s="39"/>
      <c r="D9" s="39"/>
      <c r="E9" s="140" t="s">
        <v>110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3" t="s">
        <v>111</v>
      </c>
      <c r="BA9" s="133" t="s">
        <v>1</v>
      </c>
      <c r="BB9" s="133" t="s">
        <v>1</v>
      </c>
      <c r="BC9" s="133" t="s">
        <v>100</v>
      </c>
      <c r="BD9" s="133" t="s">
        <v>88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3" t="s">
        <v>112</v>
      </c>
      <c r="BA10" s="133" t="s">
        <v>1</v>
      </c>
      <c r="BB10" s="133" t="s">
        <v>1</v>
      </c>
      <c r="BC10" s="133" t="s">
        <v>113</v>
      </c>
      <c r="BD10" s="133" t="s">
        <v>88</v>
      </c>
    </row>
    <row r="11" s="2" customFormat="1" ht="12" customHeight="1">
      <c r="A11" s="39"/>
      <c r="B11" s="45"/>
      <c r="C11" s="39"/>
      <c r="D11" s="138" t="s">
        <v>18</v>
      </c>
      <c r="E11" s="39"/>
      <c r="F11" s="141" t="s">
        <v>1</v>
      </c>
      <c r="G11" s="39"/>
      <c r="H11" s="39"/>
      <c r="I11" s="138" t="s">
        <v>19</v>
      </c>
      <c r="J11" s="141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3" t="s">
        <v>114</v>
      </c>
      <c r="BA11" s="133" t="s">
        <v>1</v>
      </c>
      <c r="BB11" s="133" t="s">
        <v>1</v>
      </c>
      <c r="BC11" s="133" t="s">
        <v>115</v>
      </c>
      <c r="BD11" s="133" t="s">
        <v>88</v>
      </c>
    </row>
    <row r="12" s="2" customFormat="1" ht="12" customHeight="1">
      <c r="A12" s="39"/>
      <c r="B12" s="45"/>
      <c r="C12" s="39"/>
      <c r="D12" s="138" t="s">
        <v>20</v>
      </c>
      <c r="E12" s="39"/>
      <c r="F12" s="141" t="s">
        <v>116</v>
      </c>
      <c r="G12" s="39"/>
      <c r="H12" s="39"/>
      <c r="I12" s="138" t="s">
        <v>22</v>
      </c>
      <c r="J12" s="142" t="str">
        <f>'Rekapitulace stavby'!AN8</f>
        <v>5. 8. 2022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3" t="s">
        <v>117</v>
      </c>
      <c r="BA12" s="133" t="s">
        <v>1</v>
      </c>
      <c r="BB12" s="133" t="s">
        <v>1</v>
      </c>
      <c r="BC12" s="133" t="s">
        <v>118</v>
      </c>
      <c r="BD12" s="133" t="s">
        <v>88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3" t="s">
        <v>119</v>
      </c>
      <c r="BA13" s="133" t="s">
        <v>1</v>
      </c>
      <c r="BB13" s="133" t="s">
        <v>1</v>
      </c>
      <c r="BC13" s="133" t="s">
        <v>120</v>
      </c>
      <c r="BD13" s="133" t="s">
        <v>88</v>
      </c>
    </row>
    <row r="14" s="2" customFormat="1" ht="12" customHeight="1">
      <c r="A14" s="39"/>
      <c r="B14" s="45"/>
      <c r="C14" s="39"/>
      <c r="D14" s="138" t="s">
        <v>24</v>
      </c>
      <c r="E14" s="39"/>
      <c r="F14" s="39"/>
      <c r="G14" s="39"/>
      <c r="H14" s="39"/>
      <c r="I14" s="138" t="s">
        <v>25</v>
      </c>
      <c r="J14" s="141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3" t="s">
        <v>121</v>
      </c>
      <c r="BA14" s="133" t="s">
        <v>1</v>
      </c>
      <c r="BB14" s="133" t="s">
        <v>1</v>
      </c>
      <c r="BC14" s="133" t="s">
        <v>122</v>
      </c>
      <c r="BD14" s="133" t="s">
        <v>88</v>
      </c>
    </row>
    <row r="15" s="2" customFormat="1" ht="18" customHeight="1">
      <c r="A15" s="39"/>
      <c r="B15" s="45"/>
      <c r="C15" s="39"/>
      <c r="D15" s="39"/>
      <c r="E15" s="141" t="s">
        <v>27</v>
      </c>
      <c r="F15" s="39"/>
      <c r="G15" s="39"/>
      <c r="H15" s="39"/>
      <c r="I15" s="138" t="s">
        <v>28</v>
      </c>
      <c r="J15" s="141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3" t="s">
        <v>123</v>
      </c>
      <c r="BA15" s="133" t="s">
        <v>1</v>
      </c>
      <c r="BB15" s="133" t="s">
        <v>1</v>
      </c>
      <c r="BC15" s="133" t="s">
        <v>124</v>
      </c>
      <c r="BD15" s="133" t="s">
        <v>88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3" t="s">
        <v>125</v>
      </c>
      <c r="BA16" s="133" t="s">
        <v>1</v>
      </c>
      <c r="BB16" s="133" t="s">
        <v>1</v>
      </c>
      <c r="BC16" s="133" t="s">
        <v>126</v>
      </c>
      <c r="BD16" s="133" t="s">
        <v>88</v>
      </c>
    </row>
    <row r="17" s="2" customFormat="1" ht="12" customHeight="1">
      <c r="A17" s="39"/>
      <c r="B17" s="45"/>
      <c r="C17" s="39"/>
      <c r="D17" s="138" t="s">
        <v>29</v>
      </c>
      <c r="E17" s="39"/>
      <c r="F17" s="39"/>
      <c r="G17" s="39"/>
      <c r="H17" s="39"/>
      <c r="I17" s="13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3" t="s">
        <v>127</v>
      </c>
      <c r="BA17" s="133" t="s">
        <v>1</v>
      </c>
      <c r="BB17" s="133" t="s">
        <v>1</v>
      </c>
      <c r="BC17" s="133" t="s">
        <v>128</v>
      </c>
      <c r="BD17" s="133" t="s">
        <v>88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1"/>
      <c r="G18" s="141"/>
      <c r="H18" s="141"/>
      <c r="I18" s="13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3" t="s">
        <v>129</v>
      </c>
      <c r="BA18" s="133" t="s">
        <v>130</v>
      </c>
      <c r="BB18" s="133" t="s">
        <v>131</v>
      </c>
      <c r="BC18" s="133" t="s">
        <v>132</v>
      </c>
      <c r="BD18" s="133" t="s">
        <v>93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3" t="s">
        <v>133</v>
      </c>
      <c r="BA19" s="133" t="s">
        <v>134</v>
      </c>
      <c r="BB19" s="133" t="s">
        <v>131</v>
      </c>
      <c r="BC19" s="133" t="s">
        <v>135</v>
      </c>
      <c r="BD19" s="133" t="s">
        <v>93</v>
      </c>
    </row>
    <row r="20" s="2" customFormat="1" ht="12" customHeight="1">
      <c r="A20" s="39"/>
      <c r="B20" s="45"/>
      <c r="C20" s="39"/>
      <c r="D20" s="138" t="s">
        <v>31</v>
      </c>
      <c r="E20" s="39"/>
      <c r="F20" s="39"/>
      <c r="G20" s="39"/>
      <c r="H20" s="39"/>
      <c r="I20" s="138" t="s">
        <v>25</v>
      </c>
      <c r="J20" s="141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33" t="s">
        <v>136</v>
      </c>
      <c r="BA20" s="133" t="s">
        <v>137</v>
      </c>
      <c r="BB20" s="133" t="s">
        <v>131</v>
      </c>
      <c r="BC20" s="133" t="s">
        <v>138</v>
      </c>
      <c r="BD20" s="133" t="s">
        <v>93</v>
      </c>
    </row>
    <row r="21" s="2" customFormat="1" ht="18" customHeight="1">
      <c r="A21" s="39"/>
      <c r="B21" s="45"/>
      <c r="C21" s="39"/>
      <c r="D21" s="39"/>
      <c r="E21" s="141" t="s">
        <v>33</v>
      </c>
      <c r="F21" s="39"/>
      <c r="G21" s="39"/>
      <c r="H21" s="39"/>
      <c r="I21" s="138" t="s">
        <v>28</v>
      </c>
      <c r="J21" s="141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133" t="s">
        <v>139</v>
      </c>
      <c r="BA21" s="133" t="s">
        <v>140</v>
      </c>
      <c r="BB21" s="133" t="s">
        <v>131</v>
      </c>
      <c r="BC21" s="133" t="s">
        <v>141</v>
      </c>
      <c r="BD21" s="133" t="s">
        <v>93</v>
      </c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Z22" s="133" t="s">
        <v>142</v>
      </c>
      <c r="BA22" s="133" t="s">
        <v>1</v>
      </c>
      <c r="BB22" s="133" t="s">
        <v>1</v>
      </c>
      <c r="BC22" s="133" t="s">
        <v>143</v>
      </c>
      <c r="BD22" s="133" t="s">
        <v>88</v>
      </c>
    </row>
    <row r="23" s="2" customFormat="1" ht="12" customHeight="1">
      <c r="A23" s="39"/>
      <c r="B23" s="45"/>
      <c r="C23" s="39"/>
      <c r="D23" s="138" t="s">
        <v>35</v>
      </c>
      <c r="E23" s="39"/>
      <c r="F23" s="39"/>
      <c r="G23" s="39"/>
      <c r="H23" s="39"/>
      <c r="I23" s="138" t="s">
        <v>25</v>
      </c>
      <c r="J23" s="141" t="s">
        <v>32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Z23" s="133" t="s">
        <v>144</v>
      </c>
      <c r="BA23" s="133" t="s">
        <v>1</v>
      </c>
      <c r="BB23" s="133" t="s">
        <v>1</v>
      </c>
      <c r="BC23" s="133" t="s">
        <v>145</v>
      </c>
      <c r="BD23" s="133" t="s">
        <v>88</v>
      </c>
    </row>
    <row r="24" s="2" customFormat="1" ht="18" customHeight="1">
      <c r="A24" s="39"/>
      <c r="B24" s="45"/>
      <c r="C24" s="39"/>
      <c r="D24" s="39"/>
      <c r="E24" s="141" t="s">
        <v>33</v>
      </c>
      <c r="F24" s="39"/>
      <c r="G24" s="39"/>
      <c r="H24" s="39"/>
      <c r="I24" s="138" t="s">
        <v>28</v>
      </c>
      <c r="J24" s="141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Z24" s="133" t="s">
        <v>146</v>
      </c>
      <c r="BA24" s="133" t="s">
        <v>1</v>
      </c>
      <c r="BB24" s="133" t="s">
        <v>1</v>
      </c>
      <c r="BC24" s="133" t="s">
        <v>147</v>
      </c>
      <c r="BD24" s="133" t="s">
        <v>88</v>
      </c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Z25" s="133" t="s">
        <v>148</v>
      </c>
      <c r="BA25" s="133" t="s">
        <v>1</v>
      </c>
      <c r="BB25" s="133" t="s">
        <v>1</v>
      </c>
      <c r="BC25" s="133" t="s">
        <v>149</v>
      </c>
      <c r="BD25" s="133" t="s">
        <v>88</v>
      </c>
    </row>
    <row r="26" s="2" customFormat="1" ht="12" customHeight="1">
      <c r="A26" s="39"/>
      <c r="B26" s="45"/>
      <c r="C26" s="39"/>
      <c r="D26" s="138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Z26" s="133" t="s">
        <v>150</v>
      </c>
      <c r="BA26" s="133" t="s">
        <v>1</v>
      </c>
      <c r="BB26" s="133" t="s">
        <v>1</v>
      </c>
      <c r="BC26" s="133" t="s">
        <v>151</v>
      </c>
      <c r="BD26" s="133" t="s">
        <v>88</v>
      </c>
    </row>
    <row r="27" s="8" customFormat="1" ht="71.25" customHeight="1">
      <c r="A27" s="143"/>
      <c r="B27" s="144"/>
      <c r="C27" s="143"/>
      <c r="D27" s="143"/>
      <c r="E27" s="145" t="s">
        <v>152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Z27" s="147" t="s">
        <v>153</v>
      </c>
      <c r="BA27" s="147" t="s">
        <v>1</v>
      </c>
      <c r="BB27" s="147" t="s">
        <v>1</v>
      </c>
      <c r="BC27" s="147" t="s">
        <v>154</v>
      </c>
      <c r="BD27" s="147" t="s">
        <v>88</v>
      </c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Z28" s="133" t="s">
        <v>155</v>
      </c>
      <c r="BA28" s="133" t="s">
        <v>1</v>
      </c>
      <c r="BB28" s="133" t="s">
        <v>1</v>
      </c>
      <c r="BC28" s="133" t="s">
        <v>156</v>
      </c>
      <c r="BD28" s="133" t="s">
        <v>88</v>
      </c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8"/>
      <c r="J29" s="148"/>
      <c r="K29" s="148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Z29" s="133" t="s">
        <v>157</v>
      </c>
      <c r="BA29" s="133" t="s">
        <v>1</v>
      </c>
      <c r="BB29" s="133" t="s">
        <v>158</v>
      </c>
      <c r="BC29" s="133" t="s">
        <v>159</v>
      </c>
      <c r="BD29" s="133" t="s">
        <v>88</v>
      </c>
    </row>
    <row r="30" s="2" customFormat="1" ht="25.44" customHeight="1">
      <c r="A30" s="39"/>
      <c r="B30" s="45"/>
      <c r="C30" s="39"/>
      <c r="D30" s="149" t="s">
        <v>38</v>
      </c>
      <c r="E30" s="39"/>
      <c r="F30" s="39"/>
      <c r="G30" s="39"/>
      <c r="H30" s="39"/>
      <c r="I30" s="39"/>
      <c r="J30" s="150">
        <f>ROUND(J149,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Z30" s="133" t="s">
        <v>160</v>
      </c>
      <c r="BA30" s="133" t="s">
        <v>161</v>
      </c>
      <c r="BB30" s="133" t="s">
        <v>131</v>
      </c>
      <c r="BC30" s="133" t="s">
        <v>162</v>
      </c>
      <c r="BD30" s="133" t="s">
        <v>88</v>
      </c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8"/>
      <c r="J31" s="148"/>
      <c r="K31" s="148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Z31" s="133" t="s">
        <v>163</v>
      </c>
      <c r="BA31" s="133" t="s">
        <v>1</v>
      </c>
      <c r="BB31" s="133" t="s">
        <v>1</v>
      </c>
      <c r="BC31" s="133" t="s">
        <v>164</v>
      </c>
      <c r="BD31" s="133" t="s">
        <v>88</v>
      </c>
    </row>
    <row r="32" s="2" customFormat="1" ht="14.4" customHeight="1">
      <c r="A32" s="39"/>
      <c r="B32" s="45"/>
      <c r="C32" s="39"/>
      <c r="D32" s="39"/>
      <c r="E32" s="39"/>
      <c r="F32" s="151" t="s">
        <v>40</v>
      </c>
      <c r="G32" s="39"/>
      <c r="H32" s="39"/>
      <c r="I32" s="151" t="s">
        <v>39</v>
      </c>
      <c r="J32" s="151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Z32" s="133" t="s">
        <v>165</v>
      </c>
      <c r="BA32" s="133" t="s">
        <v>1</v>
      </c>
      <c r="BB32" s="133" t="s">
        <v>1</v>
      </c>
      <c r="BC32" s="133" t="s">
        <v>166</v>
      </c>
      <c r="BD32" s="133" t="s">
        <v>88</v>
      </c>
    </row>
    <row r="33" s="2" customFormat="1" ht="14.4" customHeight="1">
      <c r="A33" s="39"/>
      <c r="B33" s="45"/>
      <c r="C33" s="39"/>
      <c r="D33" s="152" t="s">
        <v>42</v>
      </c>
      <c r="E33" s="138" t="s">
        <v>43</v>
      </c>
      <c r="F33" s="153">
        <f>ROUND((SUM(BE149:BE1580)),  2)</f>
        <v>0</v>
      </c>
      <c r="G33" s="39"/>
      <c r="H33" s="39"/>
      <c r="I33" s="154">
        <v>0.20999999999999999</v>
      </c>
      <c r="J33" s="153">
        <f>ROUND(((SUM(BE149:BE1580))*I33),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Z33" s="133" t="s">
        <v>167</v>
      </c>
      <c r="BA33" s="133" t="s">
        <v>1</v>
      </c>
      <c r="BB33" s="133" t="s">
        <v>1</v>
      </c>
      <c r="BC33" s="133" t="s">
        <v>156</v>
      </c>
      <c r="BD33" s="133" t="s">
        <v>88</v>
      </c>
    </row>
    <row r="34" s="2" customFormat="1" ht="14.4" customHeight="1">
      <c r="A34" s="39"/>
      <c r="B34" s="45"/>
      <c r="C34" s="39"/>
      <c r="D34" s="39"/>
      <c r="E34" s="138" t="s">
        <v>44</v>
      </c>
      <c r="F34" s="153">
        <f>ROUND((SUM(BF149:BF1580)),  2)</f>
        <v>0</v>
      </c>
      <c r="G34" s="39"/>
      <c r="H34" s="39"/>
      <c r="I34" s="154">
        <v>0.14999999999999999</v>
      </c>
      <c r="J34" s="153">
        <f>ROUND(((SUM(BF149:BF1580))*I34),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Z34" s="133" t="s">
        <v>168</v>
      </c>
      <c r="BA34" s="133" t="s">
        <v>1</v>
      </c>
      <c r="BB34" s="133" t="s">
        <v>1</v>
      </c>
      <c r="BC34" s="133" t="s">
        <v>169</v>
      </c>
      <c r="BD34" s="133" t="s">
        <v>88</v>
      </c>
    </row>
    <row r="35" hidden="1" s="2" customFormat="1" ht="14.4" customHeight="1">
      <c r="A35" s="39"/>
      <c r="B35" s="45"/>
      <c r="C35" s="39"/>
      <c r="D35" s="39"/>
      <c r="E35" s="138" t="s">
        <v>45</v>
      </c>
      <c r="F35" s="153">
        <f>ROUND((SUM(BG149:BG1580)),  2)</f>
        <v>0</v>
      </c>
      <c r="G35" s="39"/>
      <c r="H35" s="39"/>
      <c r="I35" s="154">
        <v>0.20999999999999999</v>
      </c>
      <c r="J35" s="15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Z35" s="133" t="s">
        <v>170</v>
      </c>
      <c r="BA35" s="133" t="s">
        <v>1</v>
      </c>
      <c r="BB35" s="133" t="s">
        <v>1</v>
      </c>
      <c r="BC35" s="133" t="s">
        <v>171</v>
      </c>
      <c r="BD35" s="133" t="s">
        <v>88</v>
      </c>
    </row>
    <row r="36" hidden="1" s="2" customFormat="1" ht="14.4" customHeight="1">
      <c r="A36" s="39"/>
      <c r="B36" s="45"/>
      <c r="C36" s="39"/>
      <c r="D36" s="39"/>
      <c r="E36" s="138" t="s">
        <v>46</v>
      </c>
      <c r="F36" s="153">
        <f>ROUND((SUM(BH149:BH1580)),  2)</f>
        <v>0</v>
      </c>
      <c r="G36" s="39"/>
      <c r="H36" s="39"/>
      <c r="I36" s="154">
        <v>0.14999999999999999</v>
      </c>
      <c r="J36" s="15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Z36" s="133" t="s">
        <v>172</v>
      </c>
      <c r="BA36" s="133" t="s">
        <v>1</v>
      </c>
      <c r="BB36" s="133" t="s">
        <v>1</v>
      </c>
      <c r="BC36" s="133" t="s">
        <v>173</v>
      </c>
      <c r="BD36" s="133" t="s">
        <v>88</v>
      </c>
    </row>
    <row r="37" hidden="1" s="2" customFormat="1" ht="14.4" customHeight="1">
      <c r="A37" s="39"/>
      <c r="B37" s="45"/>
      <c r="C37" s="39"/>
      <c r="D37" s="39"/>
      <c r="E37" s="138" t="s">
        <v>47</v>
      </c>
      <c r="F37" s="153">
        <f>ROUND((SUM(BI149:BI1580)),  2)</f>
        <v>0</v>
      </c>
      <c r="G37" s="39"/>
      <c r="H37" s="39"/>
      <c r="I37" s="154">
        <v>0</v>
      </c>
      <c r="J37" s="15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Z37" s="133" t="s">
        <v>174</v>
      </c>
      <c r="BA37" s="133" t="s">
        <v>1</v>
      </c>
      <c r="BB37" s="133" t="s">
        <v>1</v>
      </c>
      <c r="BC37" s="133" t="s">
        <v>104</v>
      </c>
      <c r="BD37" s="133" t="s">
        <v>88</v>
      </c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Z38" s="133" t="s">
        <v>175</v>
      </c>
      <c r="BA38" s="133" t="s">
        <v>1</v>
      </c>
      <c r="BB38" s="133" t="s">
        <v>1</v>
      </c>
      <c r="BC38" s="133" t="s">
        <v>176</v>
      </c>
      <c r="BD38" s="133" t="s">
        <v>88</v>
      </c>
    </row>
    <row r="39" s="2" customFormat="1" ht="25.44" customHeight="1">
      <c r="A39" s="39"/>
      <c r="B39" s="45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Z39" s="133" t="s">
        <v>177</v>
      </c>
      <c r="BA39" s="133" t="s">
        <v>1</v>
      </c>
      <c r="BB39" s="133" t="s">
        <v>1</v>
      </c>
      <c r="BC39" s="133" t="s">
        <v>178</v>
      </c>
      <c r="BD39" s="133" t="s">
        <v>88</v>
      </c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Z40" s="133" t="s">
        <v>179</v>
      </c>
      <c r="BA40" s="133" t="s">
        <v>1</v>
      </c>
      <c r="BB40" s="133" t="s">
        <v>1</v>
      </c>
      <c r="BC40" s="133" t="s">
        <v>180</v>
      </c>
      <c r="BD40" s="133" t="s">
        <v>88</v>
      </c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181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3" t="str">
        <f>E7</f>
        <v>Modernizace a stavební úpravy učeben ZŠ Skálova 600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POLYTECHNICKÁ UČEBNA (DÍLNY) 1.NP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na p.č. 610/1 a 610/2 v k.ú. Turnov</v>
      </c>
      <c r="G89" s="41"/>
      <c r="H89" s="41"/>
      <c r="I89" s="33" t="s">
        <v>22</v>
      </c>
      <c r="J89" s="80" t="str">
        <f>IF(J12="","",J12)</f>
        <v>5. 8. 2022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Město Turnov</v>
      </c>
      <c r="G91" s="41"/>
      <c r="H91" s="41"/>
      <c r="I91" s="33" t="s">
        <v>31</v>
      </c>
      <c r="J91" s="37" t="str">
        <f>E21</f>
        <v>ACTIV Projekce,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ACTIV Projekce,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4" t="s">
        <v>182</v>
      </c>
      <c r="D94" s="175"/>
      <c r="E94" s="175"/>
      <c r="F94" s="175"/>
      <c r="G94" s="175"/>
      <c r="H94" s="175"/>
      <c r="I94" s="175"/>
      <c r="J94" s="176" t="s">
        <v>183</v>
      </c>
      <c r="K94" s="175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7" t="s">
        <v>184</v>
      </c>
      <c r="D96" s="41"/>
      <c r="E96" s="41"/>
      <c r="F96" s="41"/>
      <c r="G96" s="41"/>
      <c r="H96" s="41"/>
      <c r="I96" s="41"/>
      <c r="J96" s="111">
        <f>J149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185</v>
      </c>
    </row>
    <row r="97" s="9" customFormat="1" ht="24.96" customHeight="1">
      <c r="A97" s="9"/>
      <c r="B97" s="178"/>
      <c r="C97" s="179"/>
      <c r="D97" s="180" t="s">
        <v>186</v>
      </c>
      <c r="E97" s="181"/>
      <c r="F97" s="181"/>
      <c r="G97" s="181"/>
      <c r="H97" s="181"/>
      <c r="I97" s="181"/>
      <c r="J97" s="182">
        <f>J150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187</v>
      </c>
      <c r="E98" s="187"/>
      <c r="F98" s="187"/>
      <c r="G98" s="187"/>
      <c r="H98" s="187"/>
      <c r="I98" s="187"/>
      <c r="J98" s="188">
        <f>J151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188</v>
      </c>
      <c r="E99" s="187"/>
      <c r="F99" s="187"/>
      <c r="G99" s="187"/>
      <c r="H99" s="187"/>
      <c r="I99" s="187"/>
      <c r="J99" s="188">
        <f>J209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189</v>
      </c>
      <c r="E100" s="187"/>
      <c r="F100" s="187"/>
      <c r="G100" s="187"/>
      <c r="H100" s="187"/>
      <c r="I100" s="187"/>
      <c r="J100" s="188">
        <f>J240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190</v>
      </c>
      <c r="E101" s="187"/>
      <c r="F101" s="187"/>
      <c r="G101" s="187"/>
      <c r="H101" s="187"/>
      <c r="I101" s="187"/>
      <c r="J101" s="188">
        <f>J275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191</v>
      </c>
      <c r="E102" s="187"/>
      <c r="F102" s="187"/>
      <c r="G102" s="187"/>
      <c r="H102" s="187"/>
      <c r="I102" s="187"/>
      <c r="J102" s="188">
        <f>J300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192</v>
      </c>
      <c r="E103" s="187"/>
      <c r="F103" s="187"/>
      <c r="G103" s="187"/>
      <c r="H103" s="187"/>
      <c r="I103" s="187"/>
      <c r="J103" s="188">
        <f>J444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193</v>
      </c>
      <c r="E104" s="187"/>
      <c r="F104" s="187"/>
      <c r="G104" s="187"/>
      <c r="H104" s="187"/>
      <c r="I104" s="187"/>
      <c r="J104" s="188">
        <f>J595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194</v>
      </c>
      <c r="E105" s="187"/>
      <c r="F105" s="187"/>
      <c r="G105" s="187"/>
      <c r="H105" s="187"/>
      <c r="I105" s="187"/>
      <c r="J105" s="188">
        <f>J608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195</v>
      </c>
      <c r="E106" s="187"/>
      <c r="F106" s="187"/>
      <c r="G106" s="187"/>
      <c r="H106" s="187"/>
      <c r="I106" s="187"/>
      <c r="J106" s="188">
        <f>J616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196</v>
      </c>
      <c r="E107" s="181"/>
      <c r="F107" s="181"/>
      <c r="G107" s="181"/>
      <c r="H107" s="181"/>
      <c r="I107" s="181"/>
      <c r="J107" s="182">
        <f>J619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4"/>
      <c r="C108" s="185"/>
      <c r="D108" s="186" t="s">
        <v>197</v>
      </c>
      <c r="E108" s="187"/>
      <c r="F108" s="187"/>
      <c r="G108" s="187"/>
      <c r="H108" s="187"/>
      <c r="I108" s="187"/>
      <c r="J108" s="188">
        <f>J620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198</v>
      </c>
      <c r="E109" s="187"/>
      <c r="F109" s="187"/>
      <c r="G109" s="187"/>
      <c r="H109" s="187"/>
      <c r="I109" s="187"/>
      <c r="J109" s="188">
        <f>J686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199</v>
      </c>
      <c r="E110" s="187"/>
      <c r="F110" s="187"/>
      <c r="G110" s="187"/>
      <c r="H110" s="187"/>
      <c r="I110" s="187"/>
      <c r="J110" s="188">
        <f>J729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200</v>
      </c>
      <c r="E111" s="187"/>
      <c r="F111" s="187"/>
      <c r="G111" s="187"/>
      <c r="H111" s="187"/>
      <c r="I111" s="187"/>
      <c r="J111" s="188">
        <f>J761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201</v>
      </c>
      <c r="E112" s="187"/>
      <c r="F112" s="187"/>
      <c r="G112" s="187"/>
      <c r="H112" s="187"/>
      <c r="I112" s="187"/>
      <c r="J112" s="188">
        <f>J818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202</v>
      </c>
      <c r="E113" s="187"/>
      <c r="F113" s="187"/>
      <c r="G113" s="187"/>
      <c r="H113" s="187"/>
      <c r="I113" s="187"/>
      <c r="J113" s="188">
        <f>J827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203</v>
      </c>
      <c r="E114" s="187"/>
      <c r="F114" s="187"/>
      <c r="G114" s="187"/>
      <c r="H114" s="187"/>
      <c r="I114" s="187"/>
      <c r="J114" s="188">
        <f>J833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204</v>
      </c>
      <c r="E115" s="187"/>
      <c r="F115" s="187"/>
      <c r="G115" s="187"/>
      <c r="H115" s="187"/>
      <c r="I115" s="187"/>
      <c r="J115" s="188">
        <f>J856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205</v>
      </c>
      <c r="E116" s="187"/>
      <c r="F116" s="187"/>
      <c r="G116" s="187"/>
      <c r="H116" s="187"/>
      <c r="I116" s="187"/>
      <c r="J116" s="188">
        <f>J948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206</v>
      </c>
      <c r="E117" s="187"/>
      <c r="F117" s="187"/>
      <c r="G117" s="187"/>
      <c r="H117" s="187"/>
      <c r="I117" s="187"/>
      <c r="J117" s="188">
        <f>J988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4"/>
      <c r="C118" s="185"/>
      <c r="D118" s="186" t="s">
        <v>207</v>
      </c>
      <c r="E118" s="187"/>
      <c r="F118" s="187"/>
      <c r="G118" s="187"/>
      <c r="H118" s="187"/>
      <c r="I118" s="187"/>
      <c r="J118" s="188">
        <f>J1009</f>
        <v>0</v>
      </c>
      <c r="K118" s="185"/>
      <c r="L118" s="18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4"/>
      <c r="C119" s="185"/>
      <c r="D119" s="186" t="s">
        <v>208</v>
      </c>
      <c r="E119" s="187"/>
      <c r="F119" s="187"/>
      <c r="G119" s="187"/>
      <c r="H119" s="187"/>
      <c r="I119" s="187"/>
      <c r="J119" s="188">
        <f>J1068</f>
        <v>0</v>
      </c>
      <c r="K119" s="185"/>
      <c r="L119" s="18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4"/>
      <c r="C120" s="185"/>
      <c r="D120" s="186" t="s">
        <v>209</v>
      </c>
      <c r="E120" s="187"/>
      <c r="F120" s="187"/>
      <c r="G120" s="187"/>
      <c r="H120" s="187"/>
      <c r="I120" s="187"/>
      <c r="J120" s="188">
        <f>J1083</f>
        <v>0</v>
      </c>
      <c r="K120" s="185"/>
      <c r="L120" s="18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4"/>
      <c r="C121" s="185"/>
      <c r="D121" s="186" t="s">
        <v>210</v>
      </c>
      <c r="E121" s="187"/>
      <c r="F121" s="187"/>
      <c r="G121" s="187"/>
      <c r="H121" s="187"/>
      <c r="I121" s="187"/>
      <c r="J121" s="188">
        <f>J1164</f>
        <v>0</v>
      </c>
      <c r="K121" s="185"/>
      <c r="L121" s="18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4"/>
      <c r="C122" s="185"/>
      <c r="D122" s="186" t="s">
        <v>211</v>
      </c>
      <c r="E122" s="187"/>
      <c r="F122" s="187"/>
      <c r="G122" s="187"/>
      <c r="H122" s="187"/>
      <c r="I122" s="187"/>
      <c r="J122" s="188">
        <f>J1212</f>
        <v>0</v>
      </c>
      <c r="K122" s="185"/>
      <c r="L122" s="18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4"/>
      <c r="C123" s="185"/>
      <c r="D123" s="186" t="s">
        <v>212</v>
      </c>
      <c r="E123" s="187"/>
      <c r="F123" s="187"/>
      <c r="G123" s="187"/>
      <c r="H123" s="187"/>
      <c r="I123" s="187"/>
      <c r="J123" s="188">
        <f>J1275</f>
        <v>0</v>
      </c>
      <c r="K123" s="185"/>
      <c r="L123" s="18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4"/>
      <c r="C124" s="185"/>
      <c r="D124" s="186" t="s">
        <v>213</v>
      </c>
      <c r="E124" s="187"/>
      <c r="F124" s="187"/>
      <c r="G124" s="187"/>
      <c r="H124" s="187"/>
      <c r="I124" s="187"/>
      <c r="J124" s="188">
        <f>J1295</f>
        <v>0</v>
      </c>
      <c r="K124" s="185"/>
      <c r="L124" s="18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4"/>
      <c r="C125" s="185"/>
      <c r="D125" s="186" t="s">
        <v>214</v>
      </c>
      <c r="E125" s="187"/>
      <c r="F125" s="187"/>
      <c r="G125" s="187"/>
      <c r="H125" s="187"/>
      <c r="I125" s="187"/>
      <c r="J125" s="188">
        <f>J1335</f>
        <v>0</v>
      </c>
      <c r="K125" s="185"/>
      <c r="L125" s="189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4"/>
      <c r="C126" s="185"/>
      <c r="D126" s="186" t="s">
        <v>215</v>
      </c>
      <c r="E126" s="187"/>
      <c r="F126" s="187"/>
      <c r="G126" s="187"/>
      <c r="H126" s="187"/>
      <c r="I126" s="187"/>
      <c r="J126" s="188">
        <f>J1359</f>
        <v>0</v>
      </c>
      <c r="K126" s="185"/>
      <c r="L126" s="189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4"/>
      <c r="C127" s="185"/>
      <c r="D127" s="186" t="s">
        <v>216</v>
      </c>
      <c r="E127" s="187"/>
      <c r="F127" s="187"/>
      <c r="G127" s="187"/>
      <c r="H127" s="187"/>
      <c r="I127" s="187"/>
      <c r="J127" s="188">
        <f>J1463</f>
        <v>0</v>
      </c>
      <c r="K127" s="185"/>
      <c r="L127" s="189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4"/>
      <c r="C128" s="185"/>
      <c r="D128" s="186" t="s">
        <v>217</v>
      </c>
      <c r="E128" s="187"/>
      <c r="F128" s="187"/>
      <c r="G128" s="187"/>
      <c r="H128" s="187"/>
      <c r="I128" s="187"/>
      <c r="J128" s="188">
        <f>J1492</f>
        <v>0</v>
      </c>
      <c r="K128" s="185"/>
      <c r="L128" s="189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9" customFormat="1" ht="24.96" customHeight="1">
      <c r="A129" s="9"/>
      <c r="B129" s="178"/>
      <c r="C129" s="179"/>
      <c r="D129" s="180" t="s">
        <v>218</v>
      </c>
      <c r="E129" s="181"/>
      <c r="F129" s="181"/>
      <c r="G129" s="181"/>
      <c r="H129" s="181"/>
      <c r="I129" s="181"/>
      <c r="J129" s="182">
        <f>J1573</f>
        <v>0</v>
      </c>
      <c r="K129" s="179"/>
      <c r="L129" s="183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2" customFormat="1" ht="21.84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5" s="2" customFormat="1" ht="6.96" customHeight="1">
      <c r="A135" s="39"/>
      <c r="B135" s="69"/>
      <c r="C135" s="70"/>
      <c r="D135" s="70"/>
      <c r="E135" s="70"/>
      <c r="F135" s="70"/>
      <c r="G135" s="70"/>
      <c r="H135" s="70"/>
      <c r="I135" s="70"/>
      <c r="J135" s="70"/>
      <c r="K135" s="70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4.96" customHeight="1">
      <c r="A136" s="39"/>
      <c r="B136" s="40"/>
      <c r="C136" s="24" t="s">
        <v>219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16</v>
      </c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6.5" customHeight="1">
      <c r="A139" s="39"/>
      <c r="B139" s="40"/>
      <c r="C139" s="41"/>
      <c r="D139" s="41"/>
      <c r="E139" s="173" t="str">
        <f>E7</f>
        <v>Modernizace a stavební úpravy učeben ZŠ Skálova 600</v>
      </c>
      <c r="F139" s="33"/>
      <c r="G139" s="33"/>
      <c r="H139" s="33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107</v>
      </c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6.5" customHeight="1">
      <c r="A141" s="39"/>
      <c r="B141" s="40"/>
      <c r="C141" s="41"/>
      <c r="D141" s="41"/>
      <c r="E141" s="77" t="str">
        <f>E9</f>
        <v>SO 03 - POLYTECHNICKÁ UČEBNA (DÍLNY) 1.NP</v>
      </c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6.96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2" customHeight="1">
      <c r="A143" s="39"/>
      <c r="B143" s="40"/>
      <c r="C143" s="33" t="s">
        <v>20</v>
      </c>
      <c r="D143" s="41"/>
      <c r="E143" s="41"/>
      <c r="F143" s="28" t="str">
        <f>F12</f>
        <v>na p.č. 610/1 a 610/2 v k.ú. Turnov</v>
      </c>
      <c r="G143" s="41"/>
      <c r="H143" s="41"/>
      <c r="I143" s="33" t="s">
        <v>22</v>
      </c>
      <c r="J143" s="80" t="str">
        <f>IF(J12="","",J12)</f>
        <v>5. 8. 2022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6.96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25.65" customHeight="1">
      <c r="A145" s="39"/>
      <c r="B145" s="40"/>
      <c r="C145" s="33" t="s">
        <v>24</v>
      </c>
      <c r="D145" s="41"/>
      <c r="E145" s="41"/>
      <c r="F145" s="28" t="str">
        <f>E15</f>
        <v>Město Turnov</v>
      </c>
      <c r="G145" s="41"/>
      <c r="H145" s="41"/>
      <c r="I145" s="33" t="s">
        <v>31</v>
      </c>
      <c r="J145" s="37" t="str">
        <f>E21</f>
        <v>ACTIV Projekce, s.r.o.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25.65" customHeight="1">
      <c r="A146" s="39"/>
      <c r="B146" s="40"/>
      <c r="C146" s="33" t="s">
        <v>29</v>
      </c>
      <c r="D146" s="41"/>
      <c r="E146" s="41"/>
      <c r="F146" s="28" t="str">
        <f>IF(E18="","",E18)</f>
        <v>Vyplň údaj</v>
      </c>
      <c r="G146" s="41"/>
      <c r="H146" s="41"/>
      <c r="I146" s="33" t="s">
        <v>35</v>
      </c>
      <c r="J146" s="37" t="str">
        <f>E24</f>
        <v>ACTIV Projekce, s.r.o.</v>
      </c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0.32" customHeight="1">
      <c r="A147" s="39"/>
      <c r="B147" s="40"/>
      <c r="C147" s="41"/>
      <c r="D147" s="41"/>
      <c r="E147" s="41"/>
      <c r="F147" s="41"/>
      <c r="G147" s="41"/>
      <c r="H147" s="41"/>
      <c r="I147" s="41"/>
      <c r="J147" s="41"/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11" customFormat="1" ht="29.28" customHeight="1">
      <c r="A148" s="190"/>
      <c r="B148" s="191"/>
      <c r="C148" s="192" t="s">
        <v>220</v>
      </c>
      <c r="D148" s="193" t="s">
        <v>63</v>
      </c>
      <c r="E148" s="193" t="s">
        <v>59</v>
      </c>
      <c r="F148" s="193" t="s">
        <v>60</v>
      </c>
      <c r="G148" s="193" t="s">
        <v>221</v>
      </c>
      <c r="H148" s="193" t="s">
        <v>222</v>
      </c>
      <c r="I148" s="193" t="s">
        <v>223</v>
      </c>
      <c r="J148" s="193" t="s">
        <v>183</v>
      </c>
      <c r="K148" s="194" t="s">
        <v>224</v>
      </c>
      <c r="L148" s="195"/>
      <c r="M148" s="101" t="s">
        <v>1</v>
      </c>
      <c r="N148" s="102" t="s">
        <v>42</v>
      </c>
      <c r="O148" s="102" t="s">
        <v>225</v>
      </c>
      <c r="P148" s="102" t="s">
        <v>226</v>
      </c>
      <c r="Q148" s="102" t="s">
        <v>227</v>
      </c>
      <c r="R148" s="102" t="s">
        <v>228</v>
      </c>
      <c r="S148" s="102" t="s">
        <v>229</v>
      </c>
      <c r="T148" s="103" t="s">
        <v>230</v>
      </c>
      <c r="U148" s="190"/>
      <c r="V148" s="190"/>
      <c r="W148" s="190"/>
      <c r="X148" s="190"/>
      <c r="Y148" s="190"/>
      <c r="Z148" s="190"/>
      <c r="AA148" s="190"/>
      <c r="AB148" s="190"/>
      <c r="AC148" s="190"/>
      <c r="AD148" s="190"/>
      <c r="AE148" s="190"/>
    </row>
    <row r="149" s="2" customFormat="1" ht="22.8" customHeight="1">
      <c r="A149" s="39"/>
      <c r="B149" s="40"/>
      <c r="C149" s="108" t="s">
        <v>231</v>
      </c>
      <c r="D149" s="41"/>
      <c r="E149" s="41"/>
      <c r="F149" s="41"/>
      <c r="G149" s="41"/>
      <c r="H149" s="41"/>
      <c r="I149" s="41"/>
      <c r="J149" s="196">
        <f>BK149</f>
        <v>0</v>
      </c>
      <c r="K149" s="41"/>
      <c r="L149" s="45"/>
      <c r="M149" s="104"/>
      <c r="N149" s="197"/>
      <c r="O149" s="105"/>
      <c r="P149" s="198">
        <f>P150+P619+P1573</f>
        <v>0</v>
      </c>
      <c r="Q149" s="105"/>
      <c r="R149" s="198">
        <f>R150+R619+R1573</f>
        <v>52.655728949999997</v>
      </c>
      <c r="S149" s="105"/>
      <c r="T149" s="199">
        <f>T150+T619+T1573</f>
        <v>44.079208500000014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77</v>
      </c>
      <c r="AU149" s="18" t="s">
        <v>185</v>
      </c>
      <c r="BK149" s="200">
        <f>BK150+BK619+BK1573</f>
        <v>0</v>
      </c>
    </row>
    <row r="150" s="12" customFormat="1" ht="25.92" customHeight="1">
      <c r="A150" s="12"/>
      <c r="B150" s="201"/>
      <c r="C150" s="202"/>
      <c r="D150" s="203" t="s">
        <v>77</v>
      </c>
      <c r="E150" s="204" t="s">
        <v>232</v>
      </c>
      <c r="F150" s="204" t="s">
        <v>233</v>
      </c>
      <c r="G150" s="202"/>
      <c r="H150" s="202"/>
      <c r="I150" s="205"/>
      <c r="J150" s="206">
        <f>BK150</f>
        <v>0</v>
      </c>
      <c r="K150" s="202"/>
      <c r="L150" s="207"/>
      <c r="M150" s="208"/>
      <c r="N150" s="209"/>
      <c r="O150" s="209"/>
      <c r="P150" s="210">
        <f>P151+P209+P240+P275+P300+P444+P595+P608+P616</f>
        <v>0</v>
      </c>
      <c r="Q150" s="209"/>
      <c r="R150" s="210">
        <f>R151+R209+R240+R275+R300+R444+R595+R608+R616</f>
        <v>42.94072843</v>
      </c>
      <c r="S150" s="209"/>
      <c r="T150" s="211">
        <f>T151+T209+T240+T275+T300+T444+T595+T608+T616</f>
        <v>38.888213000000015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2" t="s">
        <v>86</v>
      </c>
      <c r="AT150" s="213" t="s">
        <v>77</v>
      </c>
      <c r="AU150" s="213" t="s">
        <v>78</v>
      </c>
      <c r="AY150" s="212" t="s">
        <v>234</v>
      </c>
      <c r="BK150" s="214">
        <f>BK151+BK209+BK240+BK275+BK300+BK444+BK595+BK608+BK616</f>
        <v>0</v>
      </c>
    </row>
    <row r="151" s="12" customFormat="1" ht="22.8" customHeight="1">
      <c r="A151" s="12"/>
      <c r="B151" s="201"/>
      <c r="C151" s="202"/>
      <c r="D151" s="203" t="s">
        <v>77</v>
      </c>
      <c r="E151" s="215" t="s">
        <v>86</v>
      </c>
      <c r="F151" s="215" t="s">
        <v>235</v>
      </c>
      <c r="G151" s="202"/>
      <c r="H151" s="202"/>
      <c r="I151" s="205"/>
      <c r="J151" s="216">
        <f>BK151</f>
        <v>0</v>
      </c>
      <c r="K151" s="202"/>
      <c r="L151" s="207"/>
      <c r="M151" s="208"/>
      <c r="N151" s="209"/>
      <c r="O151" s="209"/>
      <c r="P151" s="210">
        <f>SUM(P152:P208)</f>
        <v>0</v>
      </c>
      <c r="Q151" s="209"/>
      <c r="R151" s="210">
        <f>SUM(R152:R208)</f>
        <v>4.8239999999999998</v>
      </c>
      <c r="S151" s="209"/>
      <c r="T151" s="211">
        <f>SUM(T152:T208)</f>
        <v>3.0600000000000001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2" t="s">
        <v>86</v>
      </c>
      <c r="AT151" s="213" t="s">
        <v>77</v>
      </c>
      <c r="AU151" s="213" t="s">
        <v>86</v>
      </c>
      <c r="AY151" s="212" t="s">
        <v>234</v>
      </c>
      <c r="BK151" s="214">
        <f>SUM(BK152:BK208)</f>
        <v>0</v>
      </c>
    </row>
    <row r="152" s="2" customFormat="1" ht="24.15" customHeight="1">
      <c r="A152" s="39"/>
      <c r="B152" s="40"/>
      <c r="C152" s="217" t="s">
        <v>86</v>
      </c>
      <c r="D152" s="217" t="s">
        <v>236</v>
      </c>
      <c r="E152" s="218" t="s">
        <v>237</v>
      </c>
      <c r="F152" s="219" t="s">
        <v>238</v>
      </c>
      <c r="G152" s="220" t="s">
        <v>131</v>
      </c>
      <c r="H152" s="221">
        <v>12</v>
      </c>
      <c r="I152" s="222"/>
      <c r="J152" s="223">
        <f>ROUND(I152*H152,2)</f>
        <v>0</v>
      </c>
      <c r="K152" s="219" t="s">
        <v>239</v>
      </c>
      <c r="L152" s="45"/>
      <c r="M152" s="224" t="s">
        <v>1</v>
      </c>
      <c r="N152" s="225" t="s">
        <v>43</v>
      </c>
      <c r="O152" s="92"/>
      <c r="P152" s="226">
        <f>O152*H152</f>
        <v>0</v>
      </c>
      <c r="Q152" s="226">
        <v>0</v>
      </c>
      <c r="R152" s="226">
        <f>Q152*H152</f>
        <v>0</v>
      </c>
      <c r="S152" s="226">
        <v>0.255</v>
      </c>
      <c r="T152" s="227">
        <f>S152*H152</f>
        <v>3.0600000000000001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8" t="s">
        <v>240</v>
      </c>
      <c r="AT152" s="228" t="s">
        <v>236</v>
      </c>
      <c r="AU152" s="228" t="s">
        <v>88</v>
      </c>
      <c r="AY152" s="18" t="s">
        <v>234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8" t="s">
        <v>86</v>
      </c>
      <c r="BK152" s="229">
        <f>ROUND(I152*H152,2)</f>
        <v>0</v>
      </c>
      <c r="BL152" s="18" t="s">
        <v>240</v>
      </c>
      <c r="BM152" s="228" t="s">
        <v>241</v>
      </c>
    </row>
    <row r="153" s="13" customFormat="1">
      <c r="A153" s="13"/>
      <c r="B153" s="230"/>
      <c r="C153" s="231"/>
      <c r="D153" s="232" t="s">
        <v>242</v>
      </c>
      <c r="E153" s="233" t="s">
        <v>1</v>
      </c>
      <c r="F153" s="234" t="s">
        <v>243</v>
      </c>
      <c r="G153" s="231"/>
      <c r="H153" s="235">
        <v>12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242</v>
      </c>
      <c r="AU153" s="241" t="s">
        <v>88</v>
      </c>
      <c r="AV153" s="13" t="s">
        <v>88</v>
      </c>
      <c r="AW153" s="13" t="s">
        <v>34</v>
      </c>
      <c r="AX153" s="13" t="s">
        <v>78</v>
      </c>
      <c r="AY153" s="241" t="s">
        <v>234</v>
      </c>
    </row>
    <row r="154" s="14" customFormat="1">
      <c r="A154" s="14"/>
      <c r="B154" s="242"/>
      <c r="C154" s="243"/>
      <c r="D154" s="232" t="s">
        <v>242</v>
      </c>
      <c r="E154" s="244" t="s">
        <v>99</v>
      </c>
      <c r="F154" s="245" t="s">
        <v>244</v>
      </c>
      <c r="G154" s="243"/>
      <c r="H154" s="246">
        <v>12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242</v>
      </c>
      <c r="AU154" s="252" t="s">
        <v>88</v>
      </c>
      <c r="AV154" s="14" t="s">
        <v>240</v>
      </c>
      <c r="AW154" s="14" t="s">
        <v>34</v>
      </c>
      <c r="AX154" s="14" t="s">
        <v>86</v>
      </c>
      <c r="AY154" s="252" t="s">
        <v>234</v>
      </c>
    </row>
    <row r="155" s="2" customFormat="1" ht="33" customHeight="1">
      <c r="A155" s="39"/>
      <c r="B155" s="40"/>
      <c r="C155" s="217" t="s">
        <v>88</v>
      </c>
      <c r="D155" s="217" t="s">
        <v>236</v>
      </c>
      <c r="E155" s="218" t="s">
        <v>245</v>
      </c>
      <c r="F155" s="219" t="s">
        <v>246</v>
      </c>
      <c r="G155" s="220" t="s">
        <v>158</v>
      </c>
      <c r="H155" s="221">
        <v>2.9279999999999999</v>
      </c>
      <c r="I155" s="222"/>
      <c r="J155" s="223">
        <f>ROUND(I155*H155,2)</f>
        <v>0</v>
      </c>
      <c r="K155" s="219" t="s">
        <v>239</v>
      </c>
      <c r="L155" s="45"/>
      <c r="M155" s="224" t="s">
        <v>1</v>
      </c>
      <c r="N155" s="225" t="s">
        <v>43</v>
      </c>
      <c r="O155" s="92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8" t="s">
        <v>240</v>
      </c>
      <c r="AT155" s="228" t="s">
        <v>236</v>
      </c>
      <c r="AU155" s="228" t="s">
        <v>88</v>
      </c>
      <c r="AY155" s="18" t="s">
        <v>234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8" t="s">
        <v>86</v>
      </c>
      <c r="BK155" s="229">
        <f>ROUND(I155*H155,2)</f>
        <v>0</v>
      </c>
      <c r="BL155" s="18" t="s">
        <v>240</v>
      </c>
      <c r="BM155" s="228" t="s">
        <v>247</v>
      </c>
    </row>
    <row r="156" s="13" customFormat="1">
      <c r="A156" s="13"/>
      <c r="B156" s="230"/>
      <c r="C156" s="231"/>
      <c r="D156" s="232" t="s">
        <v>242</v>
      </c>
      <c r="E156" s="233" t="s">
        <v>1</v>
      </c>
      <c r="F156" s="234" t="s">
        <v>248</v>
      </c>
      <c r="G156" s="231"/>
      <c r="H156" s="235">
        <v>2.3519999999999999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242</v>
      </c>
      <c r="AU156" s="241" t="s">
        <v>88</v>
      </c>
      <c r="AV156" s="13" t="s">
        <v>88</v>
      </c>
      <c r="AW156" s="13" t="s">
        <v>34</v>
      </c>
      <c r="AX156" s="13" t="s">
        <v>78</v>
      </c>
      <c r="AY156" s="241" t="s">
        <v>234</v>
      </c>
    </row>
    <row r="157" s="13" customFormat="1">
      <c r="A157" s="13"/>
      <c r="B157" s="230"/>
      <c r="C157" s="231"/>
      <c r="D157" s="232" t="s">
        <v>242</v>
      </c>
      <c r="E157" s="233" t="s">
        <v>1</v>
      </c>
      <c r="F157" s="234" t="s">
        <v>249</v>
      </c>
      <c r="G157" s="231"/>
      <c r="H157" s="235">
        <v>0.57599999999999996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242</v>
      </c>
      <c r="AU157" s="241" t="s">
        <v>88</v>
      </c>
      <c r="AV157" s="13" t="s">
        <v>88</v>
      </c>
      <c r="AW157" s="13" t="s">
        <v>34</v>
      </c>
      <c r="AX157" s="13" t="s">
        <v>78</v>
      </c>
      <c r="AY157" s="241" t="s">
        <v>234</v>
      </c>
    </row>
    <row r="158" s="15" customFormat="1">
      <c r="A158" s="15"/>
      <c r="B158" s="253"/>
      <c r="C158" s="254"/>
      <c r="D158" s="232" t="s">
        <v>242</v>
      </c>
      <c r="E158" s="255" t="s">
        <v>1</v>
      </c>
      <c r="F158" s="256" t="s">
        <v>250</v>
      </c>
      <c r="G158" s="254"/>
      <c r="H158" s="257">
        <v>2.9279999999999999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242</v>
      </c>
      <c r="AU158" s="263" t="s">
        <v>88</v>
      </c>
      <c r="AV158" s="15" t="s">
        <v>93</v>
      </c>
      <c r="AW158" s="15" t="s">
        <v>34</v>
      </c>
      <c r="AX158" s="15" t="s">
        <v>78</v>
      </c>
      <c r="AY158" s="263" t="s">
        <v>234</v>
      </c>
    </row>
    <row r="159" s="14" customFormat="1">
      <c r="A159" s="14"/>
      <c r="B159" s="242"/>
      <c r="C159" s="243"/>
      <c r="D159" s="232" t="s">
        <v>242</v>
      </c>
      <c r="E159" s="244" t="s">
        <v>157</v>
      </c>
      <c r="F159" s="245" t="s">
        <v>244</v>
      </c>
      <c r="G159" s="243"/>
      <c r="H159" s="246">
        <v>2.9279999999999999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242</v>
      </c>
      <c r="AU159" s="252" t="s">
        <v>88</v>
      </c>
      <c r="AV159" s="14" t="s">
        <v>240</v>
      </c>
      <c r="AW159" s="14" t="s">
        <v>34</v>
      </c>
      <c r="AX159" s="14" t="s">
        <v>86</v>
      </c>
      <c r="AY159" s="252" t="s">
        <v>234</v>
      </c>
    </row>
    <row r="160" s="2" customFormat="1" ht="24.15" customHeight="1">
      <c r="A160" s="39"/>
      <c r="B160" s="40"/>
      <c r="C160" s="217" t="s">
        <v>93</v>
      </c>
      <c r="D160" s="217" t="s">
        <v>236</v>
      </c>
      <c r="E160" s="218" t="s">
        <v>251</v>
      </c>
      <c r="F160" s="219" t="s">
        <v>252</v>
      </c>
      <c r="G160" s="220" t="s">
        <v>158</v>
      </c>
      <c r="H160" s="221">
        <v>3.2160000000000002</v>
      </c>
      <c r="I160" s="222"/>
      <c r="J160" s="223">
        <f>ROUND(I160*H160,2)</f>
        <v>0</v>
      </c>
      <c r="K160" s="219" t="s">
        <v>239</v>
      </c>
      <c r="L160" s="45"/>
      <c r="M160" s="224" t="s">
        <v>1</v>
      </c>
      <c r="N160" s="225" t="s">
        <v>43</v>
      </c>
      <c r="O160" s="92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8" t="s">
        <v>240</v>
      </c>
      <c r="AT160" s="228" t="s">
        <v>236</v>
      </c>
      <c r="AU160" s="228" t="s">
        <v>88</v>
      </c>
      <c r="AY160" s="18" t="s">
        <v>234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8" t="s">
        <v>86</v>
      </c>
      <c r="BK160" s="229">
        <f>ROUND(I160*H160,2)</f>
        <v>0</v>
      </c>
      <c r="BL160" s="18" t="s">
        <v>240</v>
      </c>
      <c r="BM160" s="228" t="s">
        <v>253</v>
      </c>
    </row>
    <row r="161" s="16" customFormat="1">
      <c r="A161" s="16"/>
      <c r="B161" s="264"/>
      <c r="C161" s="265"/>
      <c r="D161" s="232" t="s">
        <v>242</v>
      </c>
      <c r="E161" s="266" t="s">
        <v>1</v>
      </c>
      <c r="F161" s="267" t="s">
        <v>254</v>
      </c>
      <c r="G161" s="265"/>
      <c r="H161" s="266" t="s">
        <v>1</v>
      </c>
      <c r="I161" s="268"/>
      <c r="J161" s="265"/>
      <c r="K161" s="265"/>
      <c r="L161" s="269"/>
      <c r="M161" s="270"/>
      <c r="N161" s="271"/>
      <c r="O161" s="271"/>
      <c r="P161" s="271"/>
      <c r="Q161" s="271"/>
      <c r="R161" s="271"/>
      <c r="S161" s="271"/>
      <c r="T161" s="272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73" t="s">
        <v>242</v>
      </c>
      <c r="AU161" s="273" t="s">
        <v>88</v>
      </c>
      <c r="AV161" s="16" t="s">
        <v>86</v>
      </c>
      <c r="AW161" s="16" t="s">
        <v>34</v>
      </c>
      <c r="AX161" s="16" t="s">
        <v>78</v>
      </c>
      <c r="AY161" s="273" t="s">
        <v>234</v>
      </c>
    </row>
    <row r="162" s="13" customFormat="1">
      <c r="A162" s="13"/>
      <c r="B162" s="230"/>
      <c r="C162" s="231"/>
      <c r="D162" s="232" t="s">
        <v>242</v>
      </c>
      <c r="E162" s="233" t="s">
        <v>1</v>
      </c>
      <c r="F162" s="234" t="s">
        <v>255</v>
      </c>
      <c r="G162" s="231"/>
      <c r="H162" s="235">
        <v>3.2160000000000002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242</v>
      </c>
      <c r="AU162" s="241" t="s">
        <v>88</v>
      </c>
      <c r="AV162" s="13" t="s">
        <v>88</v>
      </c>
      <c r="AW162" s="13" t="s">
        <v>34</v>
      </c>
      <c r="AX162" s="13" t="s">
        <v>86</v>
      </c>
      <c r="AY162" s="241" t="s">
        <v>234</v>
      </c>
    </row>
    <row r="163" s="2" customFormat="1" ht="37.8" customHeight="1">
      <c r="A163" s="39"/>
      <c r="B163" s="40"/>
      <c r="C163" s="217" t="s">
        <v>240</v>
      </c>
      <c r="D163" s="217" t="s">
        <v>236</v>
      </c>
      <c r="E163" s="218" t="s">
        <v>256</v>
      </c>
      <c r="F163" s="219" t="s">
        <v>257</v>
      </c>
      <c r="G163" s="220" t="s">
        <v>158</v>
      </c>
      <c r="H163" s="221">
        <v>3.2160000000000002</v>
      </c>
      <c r="I163" s="222"/>
      <c r="J163" s="223">
        <f>ROUND(I163*H163,2)</f>
        <v>0</v>
      </c>
      <c r="K163" s="219" t="s">
        <v>239</v>
      </c>
      <c r="L163" s="45"/>
      <c r="M163" s="224" t="s">
        <v>1</v>
      </c>
      <c r="N163" s="225" t="s">
        <v>43</v>
      </c>
      <c r="O163" s="92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8" t="s">
        <v>240</v>
      </c>
      <c r="AT163" s="228" t="s">
        <v>236</v>
      </c>
      <c r="AU163" s="228" t="s">
        <v>88</v>
      </c>
      <c r="AY163" s="18" t="s">
        <v>234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8" t="s">
        <v>86</v>
      </c>
      <c r="BK163" s="229">
        <f>ROUND(I163*H163,2)</f>
        <v>0</v>
      </c>
      <c r="BL163" s="18" t="s">
        <v>240</v>
      </c>
      <c r="BM163" s="228" t="s">
        <v>258</v>
      </c>
    </row>
    <row r="164" s="16" customFormat="1">
      <c r="A164" s="16"/>
      <c r="B164" s="264"/>
      <c r="C164" s="265"/>
      <c r="D164" s="232" t="s">
        <v>242</v>
      </c>
      <c r="E164" s="266" t="s">
        <v>1</v>
      </c>
      <c r="F164" s="267" t="s">
        <v>254</v>
      </c>
      <c r="G164" s="265"/>
      <c r="H164" s="266" t="s">
        <v>1</v>
      </c>
      <c r="I164" s="268"/>
      <c r="J164" s="265"/>
      <c r="K164" s="265"/>
      <c r="L164" s="269"/>
      <c r="M164" s="270"/>
      <c r="N164" s="271"/>
      <c r="O164" s="271"/>
      <c r="P164" s="271"/>
      <c r="Q164" s="271"/>
      <c r="R164" s="271"/>
      <c r="S164" s="271"/>
      <c r="T164" s="272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73" t="s">
        <v>242</v>
      </c>
      <c r="AU164" s="273" t="s">
        <v>88</v>
      </c>
      <c r="AV164" s="16" t="s">
        <v>86</v>
      </c>
      <c r="AW164" s="16" t="s">
        <v>34</v>
      </c>
      <c r="AX164" s="16" t="s">
        <v>78</v>
      </c>
      <c r="AY164" s="273" t="s">
        <v>234</v>
      </c>
    </row>
    <row r="165" s="13" customFormat="1">
      <c r="A165" s="13"/>
      <c r="B165" s="230"/>
      <c r="C165" s="231"/>
      <c r="D165" s="232" t="s">
        <v>242</v>
      </c>
      <c r="E165" s="233" t="s">
        <v>1</v>
      </c>
      <c r="F165" s="234" t="s">
        <v>255</v>
      </c>
      <c r="G165" s="231"/>
      <c r="H165" s="235">
        <v>3.2160000000000002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242</v>
      </c>
      <c r="AU165" s="241" t="s">
        <v>88</v>
      </c>
      <c r="AV165" s="13" t="s">
        <v>88</v>
      </c>
      <c r="AW165" s="13" t="s">
        <v>34</v>
      </c>
      <c r="AX165" s="13" t="s">
        <v>86</v>
      </c>
      <c r="AY165" s="241" t="s">
        <v>234</v>
      </c>
    </row>
    <row r="166" s="2" customFormat="1" ht="37.8" customHeight="1">
      <c r="A166" s="39"/>
      <c r="B166" s="40"/>
      <c r="C166" s="217" t="s">
        <v>259</v>
      </c>
      <c r="D166" s="217" t="s">
        <v>236</v>
      </c>
      <c r="E166" s="218" t="s">
        <v>260</v>
      </c>
      <c r="F166" s="219" t="s">
        <v>261</v>
      </c>
      <c r="G166" s="220" t="s">
        <v>158</v>
      </c>
      <c r="H166" s="221">
        <v>3.2160000000000002</v>
      </c>
      <c r="I166" s="222"/>
      <c r="J166" s="223">
        <f>ROUND(I166*H166,2)</f>
        <v>0</v>
      </c>
      <c r="K166" s="219" t="s">
        <v>239</v>
      </c>
      <c r="L166" s="45"/>
      <c r="M166" s="224" t="s">
        <v>1</v>
      </c>
      <c r="N166" s="225" t="s">
        <v>43</v>
      </c>
      <c r="O166" s="92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8" t="s">
        <v>240</v>
      </c>
      <c r="AT166" s="228" t="s">
        <v>236</v>
      </c>
      <c r="AU166" s="228" t="s">
        <v>88</v>
      </c>
      <c r="AY166" s="18" t="s">
        <v>234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8" t="s">
        <v>86</v>
      </c>
      <c r="BK166" s="229">
        <f>ROUND(I166*H166,2)</f>
        <v>0</v>
      </c>
      <c r="BL166" s="18" t="s">
        <v>240</v>
      </c>
      <c r="BM166" s="228" t="s">
        <v>262</v>
      </c>
    </row>
    <row r="167" s="16" customFormat="1">
      <c r="A167" s="16"/>
      <c r="B167" s="264"/>
      <c r="C167" s="265"/>
      <c r="D167" s="232" t="s">
        <v>242</v>
      </c>
      <c r="E167" s="266" t="s">
        <v>1</v>
      </c>
      <c r="F167" s="267" t="s">
        <v>254</v>
      </c>
      <c r="G167" s="265"/>
      <c r="H167" s="266" t="s">
        <v>1</v>
      </c>
      <c r="I167" s="268"/>
      <c r="J167" s="265"/>
      <c r="K167" s="265"/>
      <c r="L167" s="269"/>
      <c r="M167" s="270"/>
      <c r="N167" s="271"/>
      <c r="O167" s="271"/>
      <c r="P167" s="271"/>
      <c r="Q167" s="271"/>
      <c r="R167" s="271"/>
      <c r="S167" s="271"/>
      <c r="T167" s="272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73" t="s">
        <v>242</v>
      </c>
      <c r="AU167" s="273" t="s">
        <v>88</v>
      </c>
      <c r="AV167" s="16" t="s">
        <v>86</v>
      </c>
      <c r="AW167" s="16" t="s">
        <v>34</v>
      </c>
      <c r="AX167" s="16" t="s">
        <v>78</v>
      </c>
      <c r="AY167" s="273" t="s">
        <v>234</v>
      </c>
    </row>
    <row r="168" s="13" customFormat="1">
      <c r="A168" s="13"/>
      <c r="B168" s="230"/>
      <c r="C168" s="231"/>
      <c r="D168" s="232" t="s">
        <v>242</v>
      </c>
      <c r="E168" s="233" t="s">
        <v>1</v>
      </c>
      <c r="F168" s="234" t="s">
        <v>255</v>
      </c>
      <c r="G168" s="231"/>
      <c r="H168" s="235">
        <v>3.2160000000000002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242</v>
      </c>
      <c r="AU168" s="241" t="s">
        <v>88</v>
      </c>
      <c r="AV168" s="13" t="s">
        <v>88</v>
      </c>
      <c r="AW168" s="13" t="s">
        <v>34</v>
      </c>
      <c r="AX168" s="13" t="s">
        <v>86</v>
      </c>
      <c r="AY168" s="241" t="s">
        <v>234</v>
      </c>
    </row>
    <row r="169" s="2" customFormat="1" ht="24.15" customHeight="1">
      <c r="A169" s="39"/>
      <c r="B169" s="40"/>
      <c r="C169" s="217" t="s">
        <v>263</v>
      </c>
      <c r="D169" s="217" t="s">
        <v>236</v>
      </c>
      <c r="E169" s="218" t="s">
        <v>264</v>
      </c>
      <c r="F169" s="219" t="s">
        <v>265</v>
      </c>
      <c r="G169" s="220" t="s">
        <v>158</v>
      </c>
      <c r="H169" s="221">
        <v>21.960000000000001</v>
      </c>
      <c r="I169" s="222"/>
      <c r="J169" s="223">
        <f>ROUND(I169*H169,2)</f>
        <v>0</v>
      </c>
      <c r="K169" s="219" t="s">
        <v>239</v>
      </c>
      <c r="L169" s="45"/>
      <c r="M169" s="224" t="s">
        <v>1</v>
      </c>
      <c r="N169" s="225" t="s">
        <v>43</v>
      </c>
      <c r="O169" s="92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8" t="s">
        <v>240</v>
      </c>
      <c r="AT169" s="228" t="s">
        <v>236</v>
      </c>
      <c r="AU169" s="228" t="s">
        <v>88</v>
      </c>
      <c r="AY169" s="18" t="s">
        <v>234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8" t="s">
        <v>86</v>
      </c>
      <c r="BK169" s="229">
        <f>ROUND(I169*H169,2)</f>
        <v>0</v>
      </c>
      <c r="BL169" s="18" t="s">
        <v>240</v>
      </c>
      <c r="BM169" s="228" t="s">
        <v>266</v>
      </c>
    </row>
    <row r="170" s="16" customFormat="1">
      <c r="A170" s="16"/>
      <c r="B170" s="264"/>
      <c r="C170" s="265"/>
      <c r="D170" s="232" t="s">
        <v>242</v>
      </c>
      <c r="E170" s="266" t="s">
        <v>1</v>
      </c>
      <c r="F170" s="267" t="s">
        <v>267</v>
      </c>
      <c r="G170" s="265"/>
      <c r="H170" s="266" t="s">
        <v>1</v>
      </c>
      <c r="I170" s="268"/>
      <c r="J170" s="265"/>
      <c r="K170" s="265"/>
      <c r="L170" s="269"/>
      <c r="M170" s="270"/>
      <c r="N170" s="271"/>
      <c r="O170" s="271"/>
      <c r="P170" s="271"/>
      <c r="Q170" s="271"/>
      <c r="R170" s="271"/>
      <c r="S170" s="271"/>
      <c r="T170" s="272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73" t="s">
        <v>242</v>
      </c>
      <c r="AU170" s="273" t="s">
        <v>88</v>
      </c>
      <c r="AV170" s="16" t="s">
        <v>86</v>
      </c>
      <c r="AW170" s="16" t="s">
        <v>34</v>
      </c>
      <c r="AX170" s="16" t="s">
        <v>78</v>
      </c>
      <c r="AY170" s="273" t="s">
        <v>234</v>
      </c>
    </row>
    <row r="171" s="13" customFormat="1">
      <c r="A171" s="13"/>
      <c r="B171" s="230"/>
      <c r="C171" s="231"/>
      <c r="D171" s="232" t="s">
        <v>242</v>
      </c>
      <c r="E171" s="233" t="s">
        <v>1</v>
      </c>
      <c r="F171" s="234" t="s">
        <v>268</v>
      </c>
      <c r="G171" s="231"/>
      <c r="H171" s="235">
        <v>21.960000000000001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242</v>
      </c>
      <c r="AU171" s="241" t="s">
        <v>88</v>
      </c>
      <c r="AV171" s="13" t="s">
        <v>88</v>
      </c>
      <c r="AW171" s="13" t="s">
        <v>34</v>
      </c>
      <c r="AX171" s="13" t="s">
        <v>86</v>
      </c>
      <c r="AY171" s="241" t="s">
        <v>234</v>
      </c>
    </row>
    <row r="172" s="2" customFormat="1" ht="37.8" customHeight="1">
      <c r="A172" s="39"/>
      <c r="B172" s="40"/>
      <c r="C172" s="217" t="s">
        <v>269</v>
      </c>
      <c r="D172" s="217" t="s">
        <v>236</v>
      </c>
      <c r="E172" s="218" t="s">
        <v>270</v>
      </c>
      <c r="F172" s="219" t="s">
        <v>271</v>
      </c>
      <c r="G172" s="220" t="s">
        <v>158</v>
      </c>
      <c r="H172" s="221">
        <v>9.0719999999999992</v>
      </c>
      <c r="I172" s="222"/>
      <c r="J172" s="223">
        <f>ROUND(I172*H172,2)</f>
        <v>0</v>
      </c>
      <c r="K172" s="219" t="s">
        <v>239</v>
      </c>
      <c r="L172" s="45"/>
      <c r="M172" s="224" t="s">
        <v>1</v>
      </c>
      <c r="N172" s="225" t="s">
        <v>43</v>
      </c>
      <c r="O172" s="92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8" t="s">
        <v>240</v>
      </c>
      <c r="AT172" s="228" t="s">
        <v>236</v>
      </c>
      <c r="AU172" s="228" t="s">
        <v>88</v>
      </c>
      <c r="AY172" s="18" t="s">
        <v>234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8" t="s">
        <v>86</v>
      </c>
      <c r="BK172" s="229">
        <f>ROUND(I172*H172,2)</f>
        <v>0</v>
      </c>
      <c r="BL172" s="18" t="s">
        <v>240</v>
      </c>
      <c r="BM172" s="228" t="s">
        <v>272</v>
      </c>
    </row>
    <row r="173" s="16" customFormat="1">
      <c r="A173" s="16"/>
      <c r="B173" s="264"/>
      <c r="C173" s="265"/>
      <c r="D173" s="232" t="s">
        <v>242</v>
      </c>
      <c r="E173" s="266" t="s">
        <v>1</v>
      </c>
      <c r="F173" s="267" t="s">
        <v>254</v>
      </c>
      <c r="G173" s="265"/>
      <c r="H173" s="266" t="s">
        <v>1</v>
      </c>
      <c r="I173" s="268"/>
      <c r="J173" s="265"/>
      <c r="K173" s="265"/>
      <c r="L173" s="269"/>
      <c r="M173" s="270"/>
      <c r="N173" s="271"/>
      <c r="O173" s="271"/>
      <c r="P173" s="271"/>
      <c r="Q173" s="271"/>
      <c r="R173" s="271"/>
      <c r="S173" s="271"/>
      <c r="T173" s="272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73" t="s">
        <v>242</v>
      </c>
      <c r="AU173" s="273" t="s">
        <v>88</v>
      </c>
      <c r="AV173" s="16" t="s">
        <v>86</v>
      </c>
      <c r="AW173" s="16" t="s">
        <v>34</v>
      </c>
      <c r="AX173" s="16" t="s">
        <v>78</v>
      </c>
      <c r="AY173" s="273" t="s">
        <v>234</v>
      </c>
    </row>
    <row r="174" s="13" customFormat="1">
      <c r="A174" s="13"/>
      <c r="B174" s="230"/>
      <c r="C174" s="231"/>
      <c r="D174" s="232" t="s">
        <v>242</v>
      </c>
      <c r="E174" s="233" t="s">
        <v>1</v>
      </c>
      <c r="F174" s="234" t="s">
        <v>255</v>
      </c>
      <c r="G174" s="231"/>
      <c r="H174" s="235">
        <v>3.2160000000000002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242</v>
      </c>
      <c r="AU174" s="241" t="s">
        <v>88</v>
      </c>
      <c r="AV174" s="13" t="s">
        <v>88</v>
      </c>
      <c r="AW174" s="13" t="s">
        <v>34</v>
      </c>
      <c r="AX174" s="13" t="s">
        <v>78</v>
      </c>
      <c r="AY174" s="241" t="s">
        <v>234</v>
      </c>
    </row>
    <row r="175" s="16" customFormat="1">
      <c r="A175" s="16"/>
      <c r="B175" s="264"/>
      <c r="C175" s="265"/>
      <c r="D175" s="232" t="s">
        <v>242</v>
      </c>
      <c r="E175" s="266" t="s">
        <v>1</v>
      </c>
      <c r="F175" s="267" t="s">
        <v>273</v>
      </c>
      <c r="G175" s="265"/>
      <c r="H175" s="266" t="s">
        <v>1</v>
      </c>
      <c r="I175" s="268"/>
      <c r="J175" s="265"/>
      <c r="K175" s="265"/>
      <c r="L175" s="269"/>
      <c r="M175" s="270"/>
      <c r="N175" s="271"/>
      <c r="O175" s="271"/>
      <c r="P175" s="271"/>
      <c r="Q175" s="271"/>
      <c r="R175" s="271"/>
      <c r="S175" s="271"/>
      <c r="T175" s="272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3" t="s">
        <v>242</v>
      </c>
      <c r="AU175" s="273" t="s">
        <v>88</v>
      </c>
      <c r="AV175" s="16" t="s">
        <v>86</v>
      </c>
      <c r="AW175" s="16" t="s">
        <v>34</v>
      </c>
      <c r="AX175" s="16" t="s">
        <v>78</v>
      </c>
      <c r="AY175" s="273" t="s">
        <v>234</v>
      </c>
    </row>
    <row r="176" s="13" customFormat="1">
      <c r="A176" s="13"/>
      <c r="B176" s="230"/>
      <c r="C176" s="231"/>
      <c r="D176" s="232" t="s">
        <v>242</v>
      </c>
      <c r="E176" s="233" t="s">
        <v>1</v>
      </c>
      <c r="F176" s="234" t="s">
        <v>274</v>
      </c>
      <c r="G176" s="231"/>
      <c r="H176" s="235">
        <v>2.9279999999999999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242</v>
      </c>
      <c r="AU176" s="241" t="s">
        <v>88</v>
      </c>
      <c r="AV176" s="13" t="s">
        <v>88</v>
      </c>
      <c r="AW176" s="13" t="s">
        <v>34</v>
      </c>
      <c r="AX176" s="13" t="s">
        <v>78</v>
      </c>
      <c r="AY176" s="241" t="s">
        <v>234</v>
      </c>
    </row>
    <row r="177" s="15" customFormat="1">
      <c r="A177" s="15"/>
      <c r="B177" s="253"/>
      <c r="C177" s="254"/>
      <c r="D177" s="232" t="s">
        <v>242</v>
      </c>
      <c r="E177" s="255" t="s">
        <v>1</v>
      </c>
      <c r="F177" s="256" t="s">
        <v>250</v>
      </c>
      <c r="G177" s="254"/>
      <c r="H177" s="257">
        <v>6.1440000000000001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3" t="s">
        <v>242</v>
      </c>
      <c r="AU177" s="263" t="s">
        <v>88</v>
      </c>
      <c r="AV177" s="15" t="s">
        <v>93</v>
      </c>
      <c r="AW177" s="15" t="s">
        <v>34</v>
      </c>
      <c r="AX177" s="15" t="s">
        <v>78</v>
      </c>
      <c r="AY177" s="263" t="s">
        <v>234</v>
      </c>
    </row>
    <row r="178" s="13" customFormat="1">
      <c r="A178" s="13"/>
      <c r="B178" s="230"/>
      <c r="C178" s="231"/>
      <c r="D178" s="232" t="s">
        <v>242</v>
      </c>
      <c r="E178" s="233" t="s">
        <v>1</v>
      </c>
      <c r="F178" s="234" t="s">
        <v>157</v>
      </c>
      <c r="G178" s="231"/>
      <c r="H178" s="235">
        <v>2.9279999999999999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242</v>
      </c>
      <c r="AU178" s="241" t="s">
        <v>88</v>
      </c>
      <c r="AV178" s="13" t="s">
        <v>88</v>
      </c>
      <c r="AW178" s="13" t="s">
        <v>34</v>
      </c>
      <c r="AX178" s="13" t="s">
        <v>78</v>
      </c>
      <c r="AY178" s="241" t="s">
        <v>234</v>
      </c>
    </row>
    <row r="179" s="14" customFormat="1">
      <c r="A179" s="14"/>
      <c r="B179" s="242"/>
      <c r="C179" s="243"/>
      <c r="D179" s="232" t="s">
        <v>242</v>
      </c>
      <c r="E179" s="244" t="s">
        <v>1</v>
      </c>
      <c r="F179" s="245" t="s">
        <v>244</v>
      </c>
      <c r="G179" s="243"/>
      <c r="H179" s="246">
        <v>9.0719999999999992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242</v>
      </c>
      <c r="AU179" s="252" t="s">
        <v>88</v>
      </c>
      <c r="AV179" s="14" t="s">
        <v>240</v>
      </c>
      <c r="AW179" s="14" t="s">
        <v>34</v>
      </c>
      <c r="AX179" s="14" t="s">
        <v>86</v>
      </c>
      <c r="AY179" s="252" t="s">
        <v>234</v>
      </c>
    </row>
    <row r="180" s="2" customFormat="1" ht="24.15" customHeight="1">
      <c r="A180" s="39"/>
      <c r="B180" s="40"/>
      <c r="C180" s="217" t="s">
        <v>275</v>
      </c>
      <c r="D180" s="217" t="s">
        <v>236</v>
      </c>
      <c r="E180" s="218" t="s">
        <v>276</v>
      </c>
      <c r="F180" s="219" t="s">
        <v>277</v>
      </c>
      <c r="G180" s="220" t="s">
        <v>278</v>
      </c>
      <c r="H180" s="221">
        <v>16.329000000000001</v>
      </c>
      <c r="I180" s="222"/>
      <c r="J180" s="223">
        <f>ROUND(I180*H180,2)</f>
        <v>0</v>
      </c>
      <c r="K180" s="219" t="s">
        <v>239</v>
      </c>
      <c r="L180" s="45"/>
      <c r="M180" s="224" t="s">
        <v>1</v>
      </c>
      <c r="N180" s="225" t="s">
        <v>43</v>
      </c>
      <c r="O180" s="92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8" t="s">
        <v>240</v>
      </c>
      <c r="AT180" s="228" t="s">
        <v>236</v>
      </c>
      <c r="AU180" s="228" t="s">
        <v>88</v>
      </c>
      <c r="AY180" s="18" t="s">
        <v>234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8" t="s">
        <v>86</v>
      </c>
      <c r="BK180" s="229">
        <f>ROUND(I180*H180,2)</f>
        <v>0</v>
      </c>
      <c r="BL180" s="18" t="s">
        <v>240</v>
      </c>
      <c r="BM180" s="228" t="s">
        <v>279</v>
      </c>
    </row>
    <row r="181" s="16" customFormat="1">
      <c r="A181" s="16"/>
      <c r="B181" s="264"/>
      <c r="C181" s="265"/>
      <c r="D181" s="232" t="s">
        <v>242</v>
      </c>
      <c r="E181" s="266" t="s">
        <v>1</v>
      </c>
      <c r="F181" s="267" t="s">
        <v>280</v>
      </c>
      <c r="G181" s="265"/>
      <c r="H181" s="266" t="s">
        <v>1</v>
      </c>
      <c r="I181" s="268"/>
      <c r="J181" s="265"/>
      <c r="K181" s="265"/>
      <c r="L181" s="269"/>
      <c r="M181" s="270"/>
      <c r="N181" s="271"/>
      <c r="O181" s="271"/>
      <c r="P181" s="271"/>
      <c r="Q181" s="271"/>
      <c r="R181" s="271"/>
      <c r="S181" s="271"/>
      <c r="T181" s="272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73" t="s">
        <v>242</v>
      </c>
      <c r="AU181" s="273" t="s">
        <v>88</v>
      </c>
      <c r="AV181" s="16" t="s">
        <v>86</v>
      </c>
      <c r="AW181" s="16" t="s">
        <v>34</v>
      </c>
      <c r="AX181" s="16" t="s">
        <v>78</v>
      </c>
      <c r="AY181" s="273" t="s">
        <v>234</v>
      </c>
    </row>
    <row r="182" s="13" customFormat="1">
      <c r="A182" s="13"/>
      <c r="B182" s="230"/>
      <c r="C182" s="231"/>
      <c r="D182" s="232" t="s">
        <v>242</v>
      </c>
      <c r="E182" s="233" t="s">
        <v>1</v>
      </c>
      <c r="F182" s="234" t="s">
        <v>281</v>
      </c>
      <c r="G182" s="231"/>
      <c r="H182" s="235">
        <v>5.7889999999999997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242</v>
      </c>
      <c r="AU182" s="241" t="s">
        <v>88</v>
      </c>
      <c r="AV182" s="13" t="s">
        <v>88</v>
      </c>
      <c r="AW182" s="13" t="s">
        <v>34</v>
      </c>
      <c r="AX182" s="13" t="s">
        <v>78</v>
      </c>
      <c r="AY182" s="241" t="s">
        <v>234</v>
      </c>
    </row>
    <row r="183" s="16" customFormat="1">
      <c r="A183" s="16"/>
      <c r="B183" s="264"/>
      <c r="C183" s="265"/>
      <c r="D183" s="232" t="s">
        <v>242</v>
      </c>
      <c r="E183" s="266" t="s">
        <v>1</v>
      </c>
      <c r="F183" s="267" t="s">
        <v>282</v>
      </c>
      <c r="G183" s="265"/>
      <c r="H183" s="266" t="s">
        <v>1</v>
      </c>
      <c r="I183" s="268"/>
      <c r="J183" s="265"/>
      <c r="K183" s="265"/>
      <c r="L183" s="269"/>
      <c r="M183" s="270"/>
      <c r="N183" s="271"/>
      <c r="O183" s="271"/>
      <c r="P183" s="271"/>
      <c r="Q183" s="271"/>
      <c r="R183" s="271"/>
      <c r="S183" s="271"/>
      <c r="T183" s="272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3" t="s">
        <v>242</v>
      </c>
      <c r="AU183" s="273" t="s">
        <v>88</v>
      </c>
      <c r="AV183" s="16" t="s">
        <v>86</v>
      </c>
      <c r="AW183" s="16" t="s">
        <v>34</v>
      </c>
      <c r="AX183" s="16" t="s">
        <v>78</v>
      </c>
      <c r="AY183" s="273" t="s">
        <v>234</v>
      </c>
    </row>
    <row r="184" s="13" customFormat="1">
      <c r="A184" s="13"/>
      <c r="B184" s="230"/>
      <c r="C184" s="231"/>
      <c r="D184" s="232" t="s">
        <v>242</v>
      </c>
      <c r="E184" s="233" t="s">
        <v>1</v>
      </c>
      <c r="F184" s="234" t="s">
        <v>283</v>
      </c>
      <c r="G184" s="231"/>
      <c r="H184" s="235">
        <v>5.2699999999999996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242</v>
      </c>
      <c r="AU184" s="241" t="s">
        <v>88</v>
      </c>
      <c r="AV184" s="13" t="s">
        <v>88</v>
      </c>
      <c r="AW184" s="13" t="s">
        <v>34</v>
      </c>
      <c r="AX184" s="13" t="s">
        <v>78</v>
      </c>
      <c r="AY184" s="241" t="s">
        <v>234</v>
      </c>
    </row>
    <row r="185" s="16" customFormat="1">
      <c r="A185" s="16"/>
      <c r="B185" s="264"/>
      <c r="C185" s="265"/>
      <c r="D185" s="232" t="s">
        <v>242</v>
      </c>
      <c r="E185" s="266" t="s">
        <v>1</v>
      </c>
      <c r="F185" s="267" t="s">
        <v>284</v>
      </c>
      <c r="G185" s="265"/>
      <c r="H185" s="266" t="s">
        <v>1</v>
      </c>
      <c r="I185" s="268"/>
      <c r="J185" s="265"/>
      <c r="K185" s="265"/>
      <c r="L185" s="269"/>
      <c r="M185" s="270"/>
      <c r="N185" s="271"/>
      <c r="O185" s="271"/>
      <c r="P185" s="271"/>
      <c r="Q185" s="271"/>
      <c r="R185" s="271"/>
      <c r="S185" s="271"/>
      <c r="T185" s="272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73" t="s">
        <v>242</v>
      </c>
      <c r="AU185" s="273" t="s">
        <v>88</v>
      </c>
      <c r="AV185" s="16" t="s">
        <v>86</v>
      </c>
      <c r="AW185" s="16" t="s">
        <v>34</v>
      </c>
      <c r="AX185" s="16" t="s">
        <v>78</v>
      </c>
      <c r="AY185" s="273" t="s">
        <v>234</v>
      </c>
    </row>
    <row r="186" s="13" customFormat="1">
      <c r="A186" s="13"/>
      <c r="B186" s="230"/>
      <c r="C186" s="231"/>
      <c r="D186" s="232" t="s">
        <v>242</v>
      </c>
      <c r="E186" s="233" t="s">
        <v>1</v>
      </c>
      <c r="F186" s="234" t="s">
        <v>285</v>
      </c>
      <c r="G186" s="231"/>
      <c r="H186" s="235">
        <v>5.2699999999999996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242</v>
      </c>
      <c r="AU186" s="241" t="s">
        <v>88</v>
      </c>
      <c r="AV186" s="13" t="s">
        <v>88</v>
      </c>
      <c r="AW186" s="13" t="s">
        <v>34</v>
      </c>
      <c r="AX186" s="13" t="s">
        <v>78</v>
      </c>
      <c r="AY186" s="241" t="s">
        <v>234</v>
      </c>
    </row>
    <row r="187" s="14" customFormat="1">
      <c r="A187" s="14"/>
      <c r="B187" s="242"/>
      <c r="C187" s="243"/>
      <c r="D187" s="232" t="s">
        <v>242</v>
      </c>
      <c r="E187" s="244" t="s">
        <v>1</v>
      </c>
      <c r="F187" s="245" t="s">
        <v>244</v>
      </c>
      <c r="G187" s="243"/>
      <c r="H187" s="246">
        <v>16.329000000000001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242</v>
      </c>
      <c r="AU187" s="252" t="s">
        <v>88</v>
      </c>
      <c r="AV187" s="14" t="s">
        <v>240</v>
      </c>
      <c r="AW187" s="14" t="s">
        <v>34</v>
      </c>
      <c r="AX187" s="14" t="s">
        <v>86</v>
      </c>
      <c r="AY187" s="252" t="s">
        <v>234</v>
      </c>
    </row>
    <row r="188" s="2" customFormat="1" ht="16.5" customHeight="1">
      <c r="A188" s="39"/>
      <c r="B188" s="40"/>
      <c r="C188" s="217" t="s">
        <v>286</v>
      </c>
      <c r="D188" s="217" t="s">
        <v>236</v>
      </c>
      <c r="E188" s="218" t="s">
        <v>287</v>
      </c>
      <c r="F188" s="219" t="s">
        <v>288</v>
      </c>
      <c r="G188" s="220" t="s">
        <v>158</v>
      </c>
      <c r="H188" s="221">
        <v>6.1440000000000001</v>
      </c>
      <c r="I188" s="222"/>
      <c r="J188" s="223">
        <f>ROUND(I188*H188,2)</f>
        <v>0</v>
      </c>
      <c r="K188" s="219" t="s">
        <v>239</v>
      </c>
      <c r="L188" s="45"/>
      <c r="M188" s="224" t="s">
        <v>1</v>
      </c>
      <c r="N188" s="225" t="s">
        <v>43</v>
      </c>
      <c r="O188" s="92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8" t="s">
        <v>240</v>
      </c>
      <c r="AT188" s="228" t="s">
        <v>236</v>
      </c>
      <c r="AU188" s="228" t="s">
        <v>88</v>
      </c>
      <c r="AY188" s="18" t="s">
        <v>234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8" t="s">
        <v>86</v>
      </c>
      <c r="BK188" s="229">
        <f>ROUND(I188*H188,2)</f>
        <v>0</v>
      </c>
      <c r="BL188" s="18" t="s">
        <v>240</v>
      </c>
      <c r="BM188" s="228" t="s">
        <v>289</v>
      </c>
    </row>
    <row r="189" s="16" customFormat="1">
      <c r="A189" s="16"/>
      <c r="B189" s="264"/>
      <c r="C189" s="265"/>
      <c r="D189" s="232" t="s">
        <v>242</v>
      </c>
      <c r="E189" s="266" t="s">
        <v>1</v>
      </c>
      <c r="F189" s="267" t="s">
        <v>254</v>
      </c>
      <c r="G189" s="265"/>
      <c r="H189" s="266" t="s">
        <v>1</v>
      </c>
      <c r="I189" s="268"/>
      <c r="J189" s="265"/>
      <c r="K189" s="265"/>
      <c r="L189" s="269"/>
      <c r="M189" s="270"/>
      <c r="N189" s="271"/>
      <c r="O189" s="271"/>
      <c r="P189" s="271"/>
      <c r="Q189" s="271"/>
      <c r="R189" s="271"/>
      <c r="S189" s="271"/>
      <c r="T189" s="272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73" t="s">
        <v>242</v>
      </c>
      <c r="AU189" s="273" t="s">
        <v>88</v>
      </c>
      <c r="AV189" s="16" t="s">
        <v>86</v>
      </c>
      <c r="AW189" s="16" t="s">
        <v>34</v>
      </c>
      <c r="AX189" s="16" t="s">
        <v>78</v>
      </c>
      <c r="AY189" s="273" t="s">
        <v>234</v>
      </c>
    </row>
    <row r="190" s="13" customFormat="1">
      <c r="A190" s="13"/>
      <c r="B190" s="230"/>
      <c r="C190" s="231"/>
      <c r="D190" s="232" t="s">
        <v>242</v>
      </c>
      <c r="E190" s="233" t="s">
        <v>1</v>
      </c>
      <c r="F190" s="234" t="s">
        <v>255</v>
      </c>
      <c r="G190" s="231"/>
      <c r="H190" s="235">
        <v>3.2160000000000002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242</v>
      </c>
      <c r="AU190" s="241" t="s">
        <v>88</v>
      </c>
      <c r="AV190" s="13" t="s">
        <v>88</v>
      </c>
      <c r="AW190" s="13" t="s">
        <v>34</v>
      </c>
      <c r="AX190" s="13" t="s">
        <v>78</v>
      </c>
      <c r="AY190" s="241" t="s">
        <v>234</v>
      </c>
    </row>
    <row r="191" s="16" customFormat="1">
      <c r="A191" s="16"/>
      <c r="B191" s="264"/>
      <c r="C191" s="265"/>
      <c r="D191" s="232" t="s">
        <v>242</v>
      </c>
      <c r="E191" s="266" t="s">
        <v>1</v>
      </c>
      <c r="F191" s="267" t="s">
        <v>273</v>
      </c>
      <c r="G191" s="265"/>
      <c r="H191" s="266" t="s">
        <v>1</v>
      </c>
      <c r="I191" s="268"/>
      <c r="J191" s="265"/>
      <c r="K191" s="265"/>
      <c r="L191" s="269"/>
      <c r="M191" s="270"/>
      <c r="N191" s="271"/>
      <c r="O191" s="271"/>
      <c r="P191" s="271"/>
      <c r="Q191" s="271"/>
      <c r="R191" s="271"/>
      <c r="S191" s="271"/>
      <c r="T191" s="272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3" t="s">
        <v>242</v>
      </c>
      <c r="AU191" s="273" t="s">
        <v>88</v>
      </c>
      <c r="AV191" s="16" t="s">
        <v>86</v>
      </c>
      <c r="AW191" s="16" t="s">
        <v>34</v>
      </c>
      <c r="AX191" s="16" t="s">
        <v>78</v>
      </c>
      <c r="AY191" s="273" t="s">
        <v>234</v>
      </c>
    </row>
    <row r="192" s="13" customFormat="1">
      <c r="A192" s="13"/>
      <c r="B192" s="230"/>
      <c r="C192" s="231"/>
      <c r="D192" s="232" t="s">
        <v>242</v>
      </c>
      <c r="E192" s="233" t="s">
        <v>1</v>
      </c>
      <c r="F192" s="234" t="s">
        <v>274</v>
      </c>
      <c r="G192" s="231"/>
      <c r="H192" s="235">
        <v>2.9279999999999999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242</v>
      </c>
      <c r="AU192" s="241" t="s">
        <v>88</v>
      </c>
      <c r="AV192" s="13" t="s">
        <v>88</v>
      </c>
      <c r="AW192" s="13" t="s">
        <v>34</v>
      </c>
      <c r="AX192" s="13" t="s">
        <v>78</v>
      </c>
      <c r="AY192" s="241" t="s">
        <v>234</v>
      </c>
    </row>
    <row r="193" s="14" customFormat="1">
      <c r="A193" s="14"/>
      <c r="B193" s="242"/>
      <c r="C193" s="243"/>
      <c r="D193" s="232" t="s">
        <v>242</v>
      </c>
      <c r="E193" s="244" t="s">
        <v>1</v>
      </c>
      <c r="F193" s="245" t="s">
        <v>244</v>
      </c>
      <c r="G193" s="243"/>
      <c r="H193" s="246">
        <v>6.1440000000000001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242</v>
      </c>
      <c r="AU193" s="252" t="s">
        <v>88</v>
      </c>
      <c r="AV193" s="14" t="s">
        <v>240</v>
      </c>
      <c r="AW193" s="14" t="s">
        <v>34</v>
      </c>
      <c r="AX193" s="14" t="s">
        <v>86</v>
      </c>
      <c r="AY193" s="252" t="s">
        <v>234</v>
      </c>
    </row>
    <row r="194" s="2" customFormat="1" ht="24.15" customHeight="1">
      <c r="A194" s="39"/>
      <c r="B194" s="40"/>
      <c r="C194" s="217" t="s">
        <v>290</v>
      </c>
      <c r="D194" s="217" t="s">
        <v>236</v>
      </c>
      <c r="E194" s="218" t="s">
        <v>291</v>
      </c>
      <c r="F194" s="219" t="s">
        <v>292</v>
      </c>
      <c r="G194" s="220" t="s">
        <v>158</v>
      </c>
      <c r="H194" s="221">
        <v>2.4119999999999999</v>
      </c>
      <c r="I194" s="222"/>
      <c r="J194" s="223">
        <f>ROUND(I194*H194,2)</f>
        <v>0</v>
      </c>
      <c r="K194" s="219" t="s">
        <v>239</v>
      </c>
      <c r="L194" s="45"/>
      <c r="M194" s="224" t="s">
        <v>1</v>
      </c>
      <c r="N194" s="225" t="s">
        <v>43</v>
      </c>
      <c r="O194" s="92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8" t="s">
        <v>240</v>
      </c>
      <c r="AT194" s="228" t="s">
        <v>236</v>
      </c>
      <c r="AU194" s="228" t="s">
        <v>88</v>
      </c>
      <c r="AY194" s="18" t="s">
        <v>234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8" t="s">
        <v>86</v>
      </c>
      <c r="BK194" s="229">
        <f>ROUND(I194*H194,2)</f>
        <v>0</v>
      </c>
      <c r="BL194" s="18" t="s">
        <v>240</v>
      </c>
      <c r="BM194" s="228" t="s">
        <v>293</v>
      </c>
    </row>
    <row r="195" s="16" customFormat="1">
      <c r="A195" s="16"/>
      <c r="B195" s="264"/>
      <c r="C195" s="265"/>
      <c r="D195" s="232" t="s">
        <v>242</v>
      </c>
      <c r="E195" s="266" t="s">
        <v>1</v>
      </c>
      <c r="F195" s="267" t="s">
        <v>294</v>
      </c>
      <c r="G195" s="265"/>
      <c r="H195" s="266" t="s">
        <v>1</v>
      </c>
      <c r="I195" s="268"/>
      <c r="J195" s="265"/>
      <c r="K195" s="265"/>
      <c r="L195" s="269"/>
      <c r="M195" s="270"/>
      <c r="N195" s="271"/>
      <c r="O195" s="271"/>
      <c r="P195" s="271"/>
      <c r="Q195" s="271"/>
      <c r="R195" s="271"/>
      <c r="S195" s="271"/>
      <c r="T195" s="272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73" t="s">
        <v>242</v>
      </c>
      <c r="AU195" s="273" t="s">
        <v>88</v>
      </c>
      <c r="AV195" s="16" t="s">
        <v>86</v>
      </c>
      <c r="AW195" s="16" t="s">
        <v>34</v>
      </c>
      <c r="AX195" s="16" t="s">
        <v>78</v>
      </c>
      <c r="AY195" s="273" t="s">
        <v>234</v>
      </c>
    </row>
    <row r="196" s="13" customFormat="1">
      <c r="A196" s="13"/>
      <c r="B196" s="230"/>
      <c r="C196" s="231"/>
      <c r="D196" s="232" t="s">
        <v>242</v>
      </c>
      <c r="E196" s="233" t="s">
        <v>1</v>
      </c>
      <c r="F196" s="234" t="s">
        <v>295</v>
      </c>
      <c r="G196" s="231"/>
      <c r="H196" s="235">
        <v>2.4119999999999999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242</v>
      </c>
      <c r="AU196" s="241" t="s">
        <v>88</v>
      </c>
      <c r="AV196" s="13" t="s">
        <v>88</v>
      </c>
      <c r="AW196" s="13" t="s">
        <v>34</v>
      </c>
      <c r="AX196" s="13" t="s">
        <v>86</v>
      </c>
      <c r="AY196" s="241" t="s">
        <v>234</v>
      </c>
    </row>
    <row r="197" s="2" customFormat="1" ht="24.15" customHeight="1">
      <c r="A197" s="39"/>
      <c r="B197" s="40"/>
      <c r="C197" s="217" t="s">
        <v>296</v>
      </c>
      <c r="D197" s="217" t="s">
        <v>236</v>
      </c>
      <c r="E197" s="218" t="s">
        <v>297</v>
      </c>
      <c r="F197" s="219" t="s">
        <v>298</v>
      </c>
      <c r="G197" s="220" t="s">
        <v>158</v>
      </c>
      <c r="H197" s="221">
        <v>1.464</v>
      </c>
      <c r="I197" s="222"/>
      <c r="J197" s="223">
        <f>ROUND(I197*H197,2)</f>
        <v>0</v>
      </c>
      <c r="K197" s="219" t="s">
        <v>239</v>
      </c>
      <c r="L197" s="45"/>
      <c r="M197" s="224" t="s">
        <v>1</v>
      </c>
      <c r="N197" s="225" t="s">
        <v>43</v>
      </c>
      <c r="O197" s="92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8" t="s">
        <v>240</v>
      </c>
      <c r="AT197" s="228" t="s">
        <v>236</v>
      </c>
      <c r="AU197" s="228" t="s">
        <v>88</v>
      </c>
      <c r="AY197" s="18" t="s">
        <v>234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8" t="s">
        <v>86</v>
      </c>
      <c r="BK197" s="229">
        <f>ROUND(I197*H197,2)</f>
        <v>0</v>
      </c>
      <c r="BL197" s="18" t="s">
        <v>240</v>
      </c>
      <c r="BM197" s="228" t="s">
        <v>299</v>
      </c>
    </row>
    <row r="198" s="13" customFormat="1">
      <c r="A198" s="13"/>
      <c r="B198" s="230"/>
      <c r="C198" s="231"/>
      <c r="D198" s="232" t="s">
        <v>242</v>
      </c>
      <c r="E198" s="233" t="s">
        <v>1</v>
      </c>
      <c r="F198" s="234" t="s">
        <v>300</v>
      </c>
      <c r="G198" s="231"/>
      <c r="H198" s="235">
        <v>1.464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242</v>
      </c>
      <c r="AU198" s="241" t="s">
        <v>88</v>
      </c>
      <c r="AV198" s="13" t="s">
        <v>88</v>
      </c>
      <c r="AW198" s="13" t="s">
        <v>34</v>
      </c>
      <c r="AX198" s="13" t="s">
        <v>78</v>
      </c>
      <c r="AY198" s="241" t="s">
        <v>234</v>
      </c>
    </row>
    <row r="199" s="14" customFormat="1">
      <c r="A199" s="14"/>
      <c r="B199" s="242"/>
      <c r="C199" s="243"/>
      <c r="D199" s="232" t="s">
        <v>242</v>
      </c>
      <c r="E199" s="244" t="s">
        <v>1</v>
      </c>
      <c r="F199" s="245" t="s">
        <v>244</v>
      </c>
      <c r="G199" s="243"/>
      <c r="H199" s="246">
        <v>1.464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242</v>
      </c>
      <c r="AU199" s="252" t="s">
        <v>88</v>
      </c>
      <c r="AV199" s="14" t="s">
        <v>240</v>
      </c>
      <c r="AW199" s="14" t="s">
        <v>34</v>
      </c>
      <c r="AX199" s="14" t="s">
        <v>86</v>
      </c>
      <c r="AY199" s="252" t="s">
        <v>234</v>
      </c>
    </row>
    <row r="200" s="2" customFormat="1" ht="24.15" customHeight="1">
      <c r="A200" s="39"/>
      <c r="B200" s="40"/>
      <c r="C200" s="217" t="s">
        <v>100</v>
      </c>
      <c r="D200" s="217" t="s">
        <v>236</v>
      </c>
      <c r="E200" s="218" t="s">
        <v>301</v>
      </c>
      <c r="F200" s="219" t="s">
        <v>302</v>
      </c>
      <c r="G200" s="220" t="s">
        <v>158</v>
      </c>
      <c r="H200" s="221">
        <v>2.4119999999999999</v>
      </c>
      <c r="I200" s="222"/>
      <c r="J200" s="223">
        <f>ROUND(I200*H200,2)</f>
        <v>0</v>
      </c>
      <c r="K200" s="219" t="s">
        <v>239</v>
      </c>
      <c r="L200" s="45"/>
      <c r="M200" s="224" t="s">
        <v>1</v>
      </c>
      <c r="N200" s="225" t="s">
        <v>43</v>
      </c>
      <c r="O200" s="92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8" t="s">
        <v>240</v>
      </c>
      <c r="AT200" s="228" t="s">
        <v>236</v>
      </c>
      <c r="AU200" s="228" t="s">
        <v>88</v>
      </c>
      <c r="AY200" s="18" t="s">
        <v>234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8" t="s">
        <v>86</v>
      </c>
      <c r="BK200" s="229">
        <f>ROUND(I200*H200,2)</f>
        <v>0</v>
      </c>
      <c r="BL200" s="18" t="s">
        <v>240</v>
      </c>
      <c r="BM200" s="228" t="s">
        <v>303</v>
      </c>
    </row>
    <row r="201" s="16" customFormat="1">
      <c r="A201" s="16"/>
      <c r="B201" s="264"/>
      <c r="C201" s="265"/>
      <c r="D201" s="232" t="s">
        <v>242</v>
      </c>
      <c r="E201" s="266" t="s">
        <v>1</v>
      </c>
      <c r="F201" s="267" t="s">
        <v>304</v>
      </c>
      <c r="G201" s="265"/>
      <c r="H201" s="266" t="s">
        <v>1</v>
      </c>
      <c r="I201" s="268"/>
      <c r="J201" s="265"/>
      <c r="K201" s="265"/>
      <c r="L201" s="269"/>
      <c r="M201" s="270"/>
      <c r="N201" s="271"/>
      <c r="O201" s="271"/>
      <c r="P201" s="271"/>
      <c r="Q201" s="271"/>
      <c r="R201" s="271"/>
      <c r="S201" s="271"/>
      <c r="T201" s="272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3" t="s">
        <v>242</v>
      </c>
      <c r="AU201" s="273" t="s">
        <v>88</v>
      </c>
      <c r="AV201" s="16" t="s">
        <v>86</v>
      </c>
      <c r="AW201" s="16" t="s">
        <v>34</v>
      </c>
      <c r="AX201" s="16" t="s">
        <v>78</v>
      </c>
      <c r="AY201" s="273" t="s">
        <v>234</v>
      </c>
    </row>
    <row r="202" s="13" customFormat="1">
      <c r="A202" s="13"/>
      <c r="B202" s="230"/>
      <c r="C202" s="231"/>
      <c r="D202" s="232" t="s">
        <v>242</v>
      </c>
      <c r="E202" s="233" t="s">
        <v>1</v>
      </c>
      <c r="F202" s="234" t="s">
        <v>305</v>
      </c>
      <c r="G202" s="231"/>
      <c r="H202" s="235">
        <v>2.4119999999999999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242</v>
      </c>
      <c r="AU202" s="241" t="s">
        <v>88</v>
      </c>
      <c r="AV202" s="13" t="s">
        <v>88</v>
      </c>
      <c r="AW202" s="13" t="s">
        <v>34</v>
      </c>
      <c r="AX202" s="13" t="s">
        <v>78</v>
      </c>
      <c r="AY202" s="241" t="s">
        <v>234</v>
      </c>
    </row>
    <row r="203" s="14" customFormat="1">
      <c r="A203" s="14"/>
      <c r="B203" s="242"/>
      <c r="C203" s="243"/>
      <c r="D203" s="232" t="s">
        <v>242</v>
      </c>
      <c r="E203" s="244" t="s">
        <v>1</v>
      </c>
      <c r="F203" s="245" t="s">
        <v>244</v>
      </c>
      <c r="G203" s="243"/>
      <c r="H203" s="246">
        <v>2.4119999999999999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242</v>
      </c>
      <c r="AU203" s="252" t="s">
        <v>88</v>
      </c>
      <c r="AV203" s="14" t="s">
        <v>240</v>
      </c>
      <c r="AW203" s="14" t="s">
        <v>34</v>
      </c>
      <c r="AX203" s="14" t="s">
        <v>86</v>
      </c>
      <c r="AY203" s="252" t="s">
        <v>234</v>
      </c>
    </row>
    <row r="204" s="2" customFormat="1" ht="16.5" customHeight="1">
      <c r="A204" s="39"/>
      <c r="B204" s="40"/>
      <c r="C204" s="274" t="s">
        <v>306</v>
      </c>
      <c r="D204" s="274" t="s">
        <v>307</v>
      </c>
      <c r="E204" s="275" t="s">
        <v>308</v>
      </c>
      <c r="F204" s="276" t="s">
        <v>309</v>
      </c>
      <c r="G204" s="277" t="s">
        <v>278</v>
      </c>
      <c r="H204" s="278">
        <v>4.8239999999999998</v>
      </c>
      <c r="I204" s="279"/>
      <c r="J204" s="280">
        <f>ROUND(I204*H204,2)</f>
        <v>0</v>
      </c>
      <c r="K204" s="276" t="s">
        <v>239</v>
      </c>
      <c r="L204" s="281"/>
      <c r="M204" s="282" t="s">
        <v>1</v>
      </c>
      <c r="N204" s="283" t="s">
        <v>43</v>
      </c>
      <c r="O204" s="92"/>
      <c r="P204" s="226">
        <f>O204*H204</f>
        <v>0</v>
      </c>
      <c r="Q204" s="226">
        <v>1</v>
      </c>
      <c r="R204" s="226">
        <f>Q204*H204</f>
        <v>4.8239999999999998</v>
      </c>
      <c r="S204" s="226">
        <v>0</v>
      </c>
      <c r="T204" s="22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8" t="s">
        <v>275</v>
      </c>
      <c r="AT204" s="228" t="s">
        <v>307</v>
      </c>
      <c r="AU204" s="228" t="s">
        <v>88</v>
      </c>
      <c r="AY204" s="18" t="s">
        <v>234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8" t="s">
        <v>86</v>
      </c>
      <c r="BK204" s="229">
        <f>ROUND(I204*H204,2)</f>
        <v>0</v>
      </c>
      <c r="BL204" s="18" t="s">
        <v>240</v>
      </c>
      <c r="BM204" s="228" t="s">
        <v>310</v>
      </c>
    </row>
    <row r="205" s="13" customFormat="1">
      <c r="A205" s="13"/>
      <c r="B205" s="230"/>
      <c r="C205" s="231"/>
      <c r="D205" s="232" t="s">
        <v>242</v>
      </c>
      <c r="E205" s="231"/>
      <c r="F205" s="234" t="s">
        <v>311</v>
      </c>
      <c r="G205" s="231"/>
      <c r="H205" s="235">
        <v>4.8239999999999998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242</v>
      </c>
      <c r="AU205" s="241" t="s">
        <v>88</v>
      </c>
      <c r="AV205" s="13" t="s">
        <v>88</v>
      </c>
      <c r="AW205" s="13" t="s">
        <v>4</v>
      </c>
      <c r="AX205" s="13" t="s">
        <v>86</v>
      </c>
      <c r="AY205" s="241" t="s">
        <v>234</v>
      </c>
    </row>
    <row r="206" s="2" customFormat="1" ht="24.15" customHeight="1">
      <c r="A206" s="39"/>
      <c r="B206" s="40"/>
      <c r="C206" s="217" t="s">
        <v>312</v>
      </c>
      <c r="D206" s="217" t="s">
        <v>236</v>
      </c>
      <c r="E206" s="218" t="s">
        <v>313</v>
      </c>
      <c r="F206" s="219" t="s">
        <v>314</v>
      </c>
      <c r="G206" s="220" t="s">
        <v>131</v>
      </c>
      <c r="H206" s="221">
        <v>14.640000000000001</v>
      </c>
      <c r="I206" s="222"/>
      <c r="J206" s="223">
        <f>ROUND(I206*H206,2)</f>
        <v>0</v>
      </c>
      <c r="K206" s="219" t="s">
        <v>239</v>
      </c>
      <c r="L206" s="45"/>
      <c r="M206" s="224" t="s">
        <v>1</v>
      </c>
      <c r="N206" s="225" t="s">
        <v>43</v>
      </c>
      <c r="O206" s="92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8" t="s">
        <v>240</v>
      </c>
      <c r="AT206" s="228" t="s">
        <v>236</v>
      </c>
      <c r="AU206" s="228" t="s">
        <v>88</v>
      </c>
      <c r="AY206" s="18" t="s">
        <v>234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8" t="s">
        <v>86</v>
      </c>
      <c r="BK206" s="229">
        <f>ROUND(I206*H206,2)</f>
        <v>0</v>
      </c>
      <c r="BL206" s="18" t="s">
        <v>240</v>
      </c>
      <c r="BM206" s="228" t="s">
        <v>315</v>
      </c>
    </row>
    <row r="207" s="16" customFormat="1">
      <c r="A207" s="16"/>
      <c r="B207" s="264"/>
      <c r="C207" s="265"/>
      <c r="D207" s="232" t="s">
        <v>242</v>
      </c>
      <c r="E207" s="266" t="s">
        <v>1</v>
      </c>
      <c r="F207" s="267" t="s">
        <v>316</v>
      </c>
      <c r="G207" s="265"/>
      <c r="H207" s="266" t="s">
        <v>1</v>
      </c>
      <c r="I207" s="268"/>
      <c r="J207" s="265"/>
      <c r="K207" s="265"/>
      <c r="L207" s="269"/>
      <c r="M207" s="270"/>
      <c r="N207" s="271"/>
      <c r="O207" s="271"/>
      <c r="P207" s="271"/>
      <c r="Q207" s="271"/>
      <c r="R207" s="271"/>
      <c r="S207" s="271"/>
      <c r="T207" s="272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73" t="s">
        <v>242</v>
      </c>
      <c r="AU207" s="273" t="s">
        <v>88</v>
      </c>
      <c r="AV207" s="16" t="s">
        <v>86</v>
      </c>
      <c r="AW207" s="16" t="s">
        <v>34</v>
      </c>
      <c r="AX207" s="16" t="s">
        <v>78</v>
      </c>
      <c r="AY207" s="273" t="s">
        <v>234</v>
      </c>
    </row>
    <row r="208" s="13" customFormat="1">
      <c r="A208" s="13"/>
      <c r="B208" s="230"/>
      <c r="C208" s="231"/>
      <c r="D208" s="232" t="s">
        <v>242</v>
      </c>
      <c r="E208" s="233" t="s">
        <v>1</v>
      </c>
      <c r="F208" s="234" t="s">
        <v>129</v>
      </c>
      <c r="G208" s="231"/>
      <c r="H208" s="235">
        <v>14.640000000000001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242</v>
      </c>
      <c r="AU208" s="241" t="s">
        <v>88</v>
      </c>
      <c r="AV208" s="13" t="s">
        <v>88</v>
      </c>
      <c r="AW208" s="13" t="s">
        <v>34</v>
      </c>
      <c r="AX208" s="13" t="s">
        <v>86</v>
      </c>
      <c r="AY208" s="241" t="s">
        <v>234</v>
      </c>
    </row>
    <row r="209" s="12" customFormat="1" ht="22.8" customHeight="1">
      <c r="A209" s="12"/>
      <c r="B209" s="201"/>
      <c r="C209" s="202"/>
      <c r="D209" s="203" t="s">
        <v>77</v>
      </c>
      <c r="E209" s="215" t="s">
        <v>93</v>
      </c>
      <c r="F209" s="215" t="s">
        <v>317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SUM(P210:P239)</f>
        <v>0</v>
      </c>
      <c r="Q209" s="209"/>
      <c r="R209" s="210">
        <f>SUM(R210:R239)</f>
        <v>5.4152849099999996</v>
      </c>
      <c r="S209" s="209"/>
      <c r="T209" s="211">
        <f>SUM(T210:T239)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86</v>
      </c>
      <c r="AT209" s="213" t="s">
        <v>77</v>
      </c>
      <c r="AU209" s="213" t="s">
        <v>86</v>
      </c>
      <c r="AY209" s="212" t="s">
        <v>234</v>
      </c>
      <c r="BK209" s="214">
        <f>SUM(BK210:BK239)</f>
        <v>0</v>
      </c>
    </row>
    <row r="210" s="2" customFormat="1" ht="24.15" customHeight="1">
      <c r="A210" s="39"/>
      <c r="B210" s="40"/>
      <c r="C210" s="217" t="s">
        <v>318</v>
      </c>
      <c r="D210" s="217" t="s">
        <v>236</v>
      </c>
      <c r="E210" s="218" t="s">
        <v>319</v>
      </c>
      <c r="F210" s="219" t="s">
        <v>320</v>
      </c>
      <c r="G210" s="220" t="s">
        <v>321</v>
      </c>
      <c r="H210" s="221">
        <v>2</v>
      </c>
      <c r="I210" s="222"/>
      <c r="J210" s="223">
        <f>ROUND(I210*H210,2)</f>
        <v>0</v>
      </c>
      <c r="K210" s="219" t="s">
        <v>239</v>
      </c>
      <c r="L210" s="45"/>
      <c r="M210" s="224" t="s">
        <v>1</v>
      </c>
      <c r="N210" s="225" t="s">
        <v>43</v>
      </c>
      <c r="O210" s="92"/>
      <c r="P210" s="226">
        <f>O210*H210</f>
        <v>0</v>
      </c>
      <c r="Q210" s="226">
        <v>0.02588</v>
      </c>
      <c r="R210" s="226">
        <f>Q210*H210</f>
        <v>0.05176</v>
      </c>
      <c r="S210" s="226">
        <v>0</v>
      </c>
      <c r="T210" s="22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8" t="s">
        <v>240</v>
      </c>
      <c r="AT210" s="228" t="s">
        <v>236</v>
      </c>
      <c r="AU210" s="228" t="s">
        <v>88</v>
      </c>
      <c r="AY210" s="18" t="s">
        <v>234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8" t="s">
        <v>86</v>
      </c>
      <c r="BK210" s="229">
        <f>ROUND(I210*H210,2)</f>
        <v>0</v>
      </c>
      <c r="BL210" s="18" t="s">
        <v>240</v>
      </c>
      <c r="BM210" s="228" t="s">
        <v>322</v>
      </c>
    </row>
    <row r="211" s="16" customFormat="1">
      <c r="A211" s="16"/>
      <c r="B211" s="264"/>
      <c r="C211" s="265"/>
      <c r="D211" s="232" t="s">
        <v>242</v>
      </c>
      <c r="E211" s="266" t="s">
        <v>1</v>
      </c>
      <c r="F211" s="267" t="s">
        <v>323</v>
      </c>
      <c r="G211" s="265"/>
      <c r="H211" s="266" t="s">
        <v>1</v>
      </c>
      <c r="I211" s="268"/>
      <c r="J211" s="265"/>
      <c r="K211" s="265"/>
      <c r="L211" s="269"/>
      <c r="M211" s="270"/>
      <c r="N211" s="271"/>
      <c r="O211" s="271"/>
      <c r="P211" s="271"/>
      <c r="Q211" s="271"/>
      <c r="R211" s="271"/>
      <c r="S211" s="271"/>
      <c r="T211" s="272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73" t="s">
        <v>242</v>
      </c>
      <c r="AU211" s="273" t="s">
        <v>88</v>
      </c>
      <c r="AV211" s="16" t="s">
        <v>86</v>
      </c>
      <c r="AW211" s="16" t="s">
        <v>34</v>
      </c>
      <c r="AX211" s="16" t="s">
        <v>78</v>
      </c>
      <c r="AY211" s="273" t="s">
        <v>234</v>
      </c>
    </row>
    <row r="212" s="13" customFormat="1">
      <c r="A212" s="13"/>
      <c r="B212" s="230"/>
      <c r="C212" s="231"/>
      <c r="D212" s="232" t="s">
        <v>242</v>
      </c>
      <c r="E212" s="233" t="s">
        <v>1</v>
      </c>
      <c r="F212" s="234" t="s">
        <v>88</v>
      </c>
      <c r="G212" s="231"/>
      <c r="H212" s="235">
        <v>2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242</v>
      </c>
      <c r="AU212" s="241" t="s">
        <v>88</v>
      </c>
      <c r="AV212" s="13" t="s">
        <v>88</v>
      </c>
      <c r="AW212" s="13" t="s">
        <v>34</v>
      </c>
      <c r="AX212" s="13" t="s">
        <v>78</v>
      </c>
      <c r="AY212" s="241" t="s">
        <v>234</v>
      </c>
    </row>
    <row r="213" s="14" customFormat="1">
      <c r="A213" s="14"/>
      <c r="B213" s="242"/>
      <c r="C213" s="243"/>
      <c r="D213" s="232" t="s">
        <v>242</v>
      </c>
      <c r="E213" s="244" t="s">
        <v>1</v>
      </c>
      <c r="F213" s="245" t="s">
        <v>244</v>
      </c>
      <c r="G213" s="243"/>
      <c r="H213" s="246">
        <v>2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242</v>
      </c>
      <c r="AU213" s="252" t="s">
        <v>88</v>
      </c>
      <c r="AV213" s="14" t="s">
        <v>240</v>
      </c>
      <c r="AW213" s="14" t="s">
        <v>34</v>
      </c>
      <c r="AX213" s="14" t="s">
        <v>86</v>
      </c>
      <c r="AY213" s="252" t="s">
        <v>234</v>
      </c>
    </row>
    <row r="214" s="2" customFormat="1" ht="16.5" customHeight="1">
      <c r="A214" s="39"/>
      <c r="B214" s="40"/>
      <c r="C214" s="274" t="s">
        <v>324</v>
      </c>
      <c r="D214" s="274" t="s">
        <v>307</v>
      </c>
      <c r="E214" s="275" t="s">
        <v>325</v>
      </c>
      <c r="F214" s="276" t="s">
        <v>326</v>
      </c>
      <c r="G214" s="277" t="s">
        <v>321</v>
      </c>
      <c r="H214" s="278">
        <v>2</v>
      </c>
      <c r="I214" s="279"/>
      <c r="J214" s="280">
        <f>ROUND(I214*H214,2)</f>
        <v>0</v>
      </c>
      <c r="K214" s="276" t="s">
        <v>239</v>
      </c>
      <c r="L214" s="281"/>
      <c r="M214" s="282" t="s">
        <v>1</v>
      </c>
      <c r="N214" s="283" t="s">
        <v>43</v>
      </c>
      <c r="O214" s="92"/>
      <c r="P214" s="226">
        <f>O214*H214</f>
        <v>0</v>
      </c>
      <c r="Q214" s="226">
        <v>0.070000000000000007</v>
      </c>
      <c r="R214" s="226">
        <f>Q214*H214</f>
        <v>0.14000000000000001</v>
      </c>
      <c r="S214" s="226">
        <v>0</v>
      </c>
      <c r="T214" s="22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8" t="s">
        <v>275</v>
      </c>
      <c r="AT214" s="228" t="s">
        <v>307</v>
      </c>
      <c r="AU214" s="228" t="s">
        <v>88</v>
      </c>
      <c r="AY214" s="18" t="s">
        <v>234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8" t="s">
        <v>86</v>
      </c>
      <c r="BK214" s="229">
        <f>ROUND(I214*H214,2)</f>
        <v>0</v>
      </c>
      <c r="BL214" s="18" t="s">
        <v>240</v>
      </c>
      <c r="BM214" s="228" t="s">
        <v>327</v>
      </c>
    </row>
    <row r="215" s="2" customFormat="1" ht="33" customHeight="1">
      <c r="A215" s="39"/>
      <c r="B215" s="40"/>
      <c r="C215" s="217" t="s">
        <v>328</v>
      </c>
      <c r="D215" s="217" t="s">
        <v>236</v>
      </c>
      <c r="E215" s="218" t="s">
        <v>329</v>
      </c>
      <c r="F215" s="219" t="s">
        <v>330</v>
      </c>
      <c r="G215" s="220" t="s">
        <v>321</v>
      </c>
      <c r="H215" s="221">
        <v>5</v>
      </c>
      <c r="I215" s="222"/>
      <c r="J215" s="223">
        <f>ROUND(I215*H215,2)</f>
        <v>0</v>
      </c>
      <c r="K215" s="219" t="s">
        <v>239</v>
      </c>
      <c r="L215" s="45"/>
      <c r="M215" s="224" t="s">
        <v>1</v>
      </c>
      <c r="N215" s="225" t="s">
        <v>43</v>
      </c>
      <c r="O215" s="92"/>
      <c r="P215" s="226">
        <f>O215*H215</f>
        <v>0</v>
      </c>
      <c r="Q215" s="226">
        <v>0.01551</v>
      </c>
      <c r="R215" s="226">
        <f>Q215*H215</f>
        <v>0.077549999999999994</v>
      </c>
      <c r="S215" s="226">
        <v>0</v>
      </c>
      <c r="T215" s="22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8" t="s">
        <v>240</v>
      </c>
      <c r="AT215" s="228" t="s">
        <v>236</v>
      </c>
      <c r="AU215" s="228" t="s">
        <v>88</v>
      </c>
      <c r="AY215" s="18" t="s">
        <v>234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8" t="s">
        <v>86</v>
      </c>
      <c r="BK215" s="229">
        <f>ROUND(I215*H215,2)</f>
        <v>0</v>
      </c>
      <c r="BL215" s="18" t="s">
        <v>240</v>
      </c>
      <c r="BM215" s="228" t="s">
        <v>331</v>
      </c>
    </row>
    <row r="216" s="13" customFormat="1">
      <c r="A216" s="13"/>
      <c r="B216" s="230"/>
      <c r="C216" s="231"/>
      <c r="D216" s="232" t="s">
        <v>242</v>
      </c>
      <c r="E216" s="233" t="s">
        <v>1</v>
      </c>
      <c r="F216" s="234" t="s">
        <v>259</v>
      </c>
      <c r="G216" s="231"/>
      <c r="H216" s="235">
        <v>5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242</v>
      </c>
      <c r="AU216" s="241" t="s">
        <v>88</v>
      </c>
      <c r="AV216" s="13" t="s">
        <v>88</v>
      </c>
      <c r="AW216" s="13" t="s">
        <v>34</v>
      </c>
      <c r="AX216" s="13" t="s">
        <v>78</v>
      </c>
      <c r="AY216" s="241" t="s">
        <v>234</v>
      </c>
    </row>
    <row r="217" s="14" customFormat="1">
      <c r="A217" s="14"/>
      <c r="B217" s="242"/>
      <c r="C217" s="243"/>
      <c r="D217" s="232" t="s">
        <v>242</v>
      </c>
      <c r="E217" s="244" t="s">
        <v>1</v>
      </c>
      <c r="F217" s="245" t="s">
        <v>244</v>
      </c>
      <c r="G217" s="243"/>
      <c r="H217" s="246">
        <v>5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242</v>
      </c>
      <c r="AU217" s="252" t="s">
        <v>88</v>
      </c>
      <c r="AV217" s="14" t="s">
        <v>240</v>
      </c>
      <c r="AW217" s="14" t="s">
        <v>34</v>
      </c>
      <c r="AX217" s="14" t="s">
        <v>86</v>
      </c>
      <c r="AY217" s="252" t="s">
        <v>234</v>
      </c>
    </row>
    <row r="218" s="2" customFormat="1" ht="24.15" customHeight="1">
      <c r="A218" s="39"/>
      <c r="B218" s="40"/>
      <c r="C218" s="217" t="s">
        <v>332</v>
      </c>
      <c r="D218" s="217" t="s">
        <v>236</v>
      </c>
      <c r="E218" s="218" t="s">
        <v>333</v>
      </c>
      <c r="F218" s="219" t="s">
        <v>334</v>
      </c>
      <c r="G218" s="220" t="s">
        <v>96</v>
      </c>
      <c r="H218" s="221">
        <v>5.5499999999999998</v>
      </c>
      <c r="I218" s="222"/>
      <c r="J218" s="223">
        <f>ROUND(I218*H218,2)</f>
        <v>0</v>
      </c>
      <c r="K218" s="219" t="s">
        <v>239</v>
      </c>
      <c r="L218" s="45"/>
      <c r="M218" s="224" t="s">
        <v>1</v>
      </c>
      <c r="N218" s="225" t="s">
        <v>43</v>
      </c>
      <c r="O218" s="92"/>
      <c r="P218" s="226">
        <f>O218*H218</f>
        <v>0</v>
      </c>
      <c r="Q218" s="226">
        <v>0.12064</v>
      </c>
      <c r="R218" s="226">
        <f>Q218*H218</f>
        <v>0.66955199999999992</v>
      </c>
      <c r="S218" s="226">
        <v>0</v>
      </c>
      <c r="T218" s="22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8" t="s">
        <v>240</v>
      </c>
      <c r="AT218" s="228" t="s">
        <v>236</v>
      </c>
      <c r="AU218" s="228" t="s">
        <v>88</v>
      </c>
      <c r="AY218" s="18" t="s">
        <v>234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8" t="s">
        <v>86</v>
      </c>
      <c r="BK218" s="229">
        <f>ROUND(I218*H218,2)</f>
        <v>0</v>
      </c>
      <c r="BL218" s="18" t="s">
        <v>240</v>
      </c>
      <c r="BM218" s="228" t="s">
        <v>335</v>
      </c>
    </row>
    <row r="219" s="13" customFormat="1">
      <c r="A219" s="13"/>
      <c r="B219" s="230"/>
      <c r="C219" s="231"/>
      <c r="D219" s="232" t="s">
        <v>242</v>
      </c>
      <c r="E219" s="233" t="s">
        <v>1</v>
      </c>
      <c r="F219" s="234" t="s">
        <v>336</v>
      </c>
      <c r="G219" s="231"/>
      <c r="H219" s="235">
        <v>5.5499999999999998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242</v>
      </c>
      <c r="AU219" s="241" t="s">
        <v>88</v>
      </c>
      <c r="AV219" s="13" t="s">
        <v>88</v>
      </c>
      <c r="AW219" s="13" t="s">
        <v>34</v>
      </c>
      <c r="AX219" s="13" t="s">
        <v>78</v>
      </c>
      <c r="AY219" s="241" t="s">
        <v>234</v>
      </c>
    </row>
    <row r="220" s="14" customFormat="1">
      <c r="A220" s="14"/>
      <c r="B220" s="242"/>
      <c r="C220" s="243"/>
      <c r="D220" s="232" t="s">
        <v>242</v>
      </c>
      <c r="E220" s="244" t="s">
        <v>1</v>
      </c>
      <c r="F220" s="245" t="s">
        <v>244</v>
      </c>
      <c r="G220" s="243"/>
      <c r="H220" s="246">
        <v>5.5499999999999998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242</v>
      </c>
      <c r="AU220" s="252" t="s">
        <v>88</v>
      </c>
      <c r="AV220" s="14" t="s">
        <v>240</v>
      </c>
      <c r="AW220" s="14" t="s">
        <v>34</v>
      </c>
      <c r="AX220" s="14" t="s">
        <v>86</v>
      </c>
      <c r="AY220" s="252" t="s">
        <v>234</v>
      </c>
    </row>
    <row r="221" s="2" customFormat="1" ht="24.15" customHeight="1">
      <c r="A221" s="39"/>
      <c r="B221" s="40"/>
      <c r="C221" s="274" t="s">
        <v>337</v>
      </c>
      <c r="D221" s="274" t="s">
        <v>307</v>
      </c>
      <c r="E221" s="275" t="s">
        <v>338</v>
      </c>
      <c r="F221" s="276" t="s">
        <v>339</v>
      </c>
      <c r="G221" s="277" t="s">
        <v>321</v>
      </c>
      <c r="H221" s="278">
        <v>31.757999999999999</v>
      </c>
      <c r="I221" s="279"/>
      <c r="J221" s="280">
        <f>ROUND(I221*H221,2)</f>
        <v>0</v>
      </c>
      <c r="K221" s="276" t="s">
        <v>1</v>
      </c>
      <c r="L221" s="281"/>
      <c r="M221" s="282" t="s">
        <v>1</v>
      </c>
      <c r="N221" s="283" t="s">
        <v>43</v>
      </c>
      <c r="O221" s="92"/>
      <c r="P221" s="226">
        <f>O221*H221</f>
        <v>0</v>
      </c>
      <c r="Q221" s="226">
        <v>0.010999999999999999</v>
      </c>
      <c r="R221" s="226">
        <f>Q221*H221</f>
        <v>0.34933799999999998</v>
      </c>
      <c r="S221" s="226">
        <v>0</v>
      </c>
      <c r="T221" s="22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8" t="s">
        <v>275</v>
      </c>
      <c r="AT221" s="228" t="s">
        <v>307</v>
      </c>
      <c r="AU221" s="228" t="s">
        <v>88</v>
      </c>
      <c r="AY221" s="18" t="s">
        <v>234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8" t="s">
        <v>86</v>
      </c>
      <c r="BK221" s="229">
        <f>ROUND(I221*H221,2)</f>
        <v>0</v>
      </c>
      <c r="BL221" s="18" t="s">
        <v>240</v>
      </c>
      <c r="BM221" s="228" t="s">
        <v>340</v>
      </c>
    </row>
    <row r="222" s="13" customFormat="1">
      <c r="A222" s="13"/>
      <c r="B222" s="230"/>
      <c r="C222" s="231"/>
      <c r="D222" s="232" t="s">
        <v>242</v>
      </c>
      <c r="E222" s="233" t="s">
        <v>1</v>
      </c>
      <c r="F222" s="234" t="s">
        <v>341</v>
      </c>
      <c r="G222" s="231"/>
      <c r="H222" s="235">
        <v>31.757999999999999</v>
      </c>
      <c r="I222" s="236"/>
      <c r="J222" s="231"/>
      <c r="K222" s="231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242</v>
      </c>
      <c r="AU222" s="241" t="s">
        <v>88</v>
      </c>
      <c r="AV222" s="13" t="s">
        <v>88</v>
      </c>
      <c r="AW222" s="13" t="s">
        <v>34</v>
      </c>
      <c r="AX222" s="13" t="s">
        <v>78</v>
      </c>
      <c r="AY222" s="241" t="s">
        <v>234</v>
      </c>
    </row>
    <row r="223" s="14" customFormat="1">
      <c r="A223" s="14"/>
      <c r="B223" s="242"/>
      <c r="C223" s="243"/>
      <c r="D223" s="232" t="s">
        <v>242</v>
      </c>
      <c r="E223" s="244" t="s">
        <v>1</v>
      </c>
      <c r="F223" s="245" t="s">
        <v>244</v>
      </c>
      <c r="G223" s="243"/>
      <c r="H223" s="246">
        <v>31.757999999999999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242</v>
      </c>
      <c r="AU223" s="252" t="s">
        <v>88</v>
      </c>
      <c r="AV223" s="14" t="s">
        <v>240</v>
      </c>
      <c r="AW223" s="14" t="s">
        <v>34</v>
      </c>
      <c r="AX223" s="14" t="s">
        <v>86</v>
      </c>
      <c r="AY223" s="252" t="s">
        <v>234</v>
      </c>
    </row>
    <row r="224" s="2" customFormat="1" ht="24.15" customHeight="1">
      <c r="A224" s="39"/>
      <c r="B224" s="40"/>
      <c r="C224" s="217" t="s">
        <v>7</v>
      </c>
      <c r="D224" s="217" t="s">
        <v>236</v>
      </c>
      <c r="E224" s="218" t="s">
        <v>342</v>
      </c>
      <c r="F224" s="219" t="s">
        <v>343</v>
      </c>
      <c r="G224" s="220" t="s">
        <v>96</v>
      </c>
      <c r="H224" s="221">
        <v>2.1000000000000001</v>
      </c>
      <c r="I224" s="222"/>
      <c r="J224" s="223">
        <f>ROUND(I224*H224,2)</f>
        <v>0</v>
      </c>
      <c r="K224" s="219" t="s">
        <v>239</v>
      </c>
      <c r="L224" s="45"/>
      <c r="M224" s="224" t="s">
        <v>1</v>
      </c>
      <c r="N224" s="225" t="s">
        <v>43</v>
      </c>
      <c r="O224" s="92"/>
      <c r="P224" s="226">
        <f>O224*H224</f>
        <v>0</v>
      </c>
      <c r="Q224" s="226">
        <v>0.24127000000000001</v>
      </c>
      <c r="R224" s="226">
        <f>Q224*H224</f>
        <v>0.50666700000000009</v>
      </c>
      <c r="S224" s="226">
        <v>0</v>
      </c>
      <c r="T224" s="22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8" t="s">
        <v>240</v>
      </c>
      <c r="AT224" s="228" t="s">
        <v>236</v>
      </c>
      <c r="AU224" s="228" t="s">
        <v>88</v>
      </c>
      <c r="AY224" s="18" t="s">
        <v>234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8" t="s">
        <v>86</v>
      </c>
      <c r="BK224" s="229">
        <f>ROUND(I224*H224,2)</f>
        <v>0</v>
      </c>
      <c r="BL224" s="18" t="s">
        <v>240</v>
      </c>
      <c r="BM224" s="228" t="s">
        <v>344</v>
      </c>
    </row>
    <row r="225" s="13" customFormat="1">
      <c r="A225" s="13"/>
      <c r="B225" s="230"/>
      <c r="C225" s="231"/>
      <c r="D225" s="232" t="s">
        <v>242</v>
      </c>
      <c r="E225" s="233" t="s">
        <v>1</v>
      </c>
      <c r="F225" s="234" t="s">
        <v>345</v>
      </c>
      <c r="G225" s="231"/>
      <c r="H225" s="235">
        <v>2.1000000000000001</v>
      </c>
      <c r="I225" s="236"/>
      <c r="J225" s="231"/>
      <c r="K225" s="231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242</v>
      </c>
      <c r="AU225" s="241" t="s">
        <v>88</v>
      </c>
      <c r="AV225" s="13" t="s">
        <v>88</v>
      </c>
      <c r="AW225" s="13" t="s">
        <v>34</v>
      </c>
      <c r="AX225" s="13" t="s">
        <v>78</v>
      </c>
      <c r="AY225" s="241" t="s">
        <v>234</v>
      </c>
    </row>
    <row r="226" s="14" customFormat="1">
      <c r="A226" s="14"/>
      <c r="B226" s="242"/>
      <c r="C226" s="243"/>
      <c r="D226" s="232" t="s">
        <v>242</v>
      </c>
      <c r="E226" s="244" t="s">
        <v>1</v>
      </c>
      <c r="F226" s="245" t="s">
        <v>244</v>
      </c>
      <c r="G226" s="243"/>
      <c r="H226" s="246">
        <v>2.1000000000000001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242</v>
      </c>
      <c r="AU226" s="252" t="s">
        <v>88</v>
      </c>
      <c r="AV226" s="14" t="s">
        <v>240</v>
      </c>
      <c r="AW226" s="14" t="s">
        <v>34</v>
      </c>
      <c r="AX226" s="14" t="s">
        <v>86</v>
      </c>
      <c r="AY226" s="252" t="s">
        <v>234</v>
      </c>
    </row>
    <row r="227" s="2" customFormat="1" ht="24.15" customHeight="1">
      <c r="A227" s="39"/>
      <c r="B227" s="40"/>
      <c r="C227" s="274" t="s">
        <v>346</v>
      </c>
      <c r="D227" s="274" t="s">
        <v>307</v>
      </c>
      <c r="E227" s="275" t="s">
        <v>347</v>
      </c>
      <c r="F227" s="276" t="s">
        <v>348</v>
      </c>
      <c r="G227" s="277" t="s">
        <v>321</v>
      </c>
      <c r="H227" s="278">
        <v>12.017</v>
      </c>
      <c r="I227" s="279"/>
      <c r="J227" s="280">
        <f>ROUND(I227*H227,2)</f>
        <v>0</v>
      </c>
      <c r="K227" s="276" t="s">
        <v>1</v>
      </c>
      <c r="L227" s="281"/>
      <c r="M227" s="282" t="s">
        <v>1</v>
      </c>
      <c r="N227" s="283" t="s">
        <v>43</v>
      </c>
      <c r="O227" s="92"/>
      <c r="P227" s="226">
        <f>O227*H227</f>
        <v>0</v>
      </c>
      <c r="Q227" s="226">
        <v>0.050500000000000003</v>
      </c>
      <c r="R227" s="226">
        <f>Q227*H227</f>
        <v>0.60685849999999997</v>
      </c>
      <c r="S227" s="226">
        <v>0</v>
      </c>
      <c r="T227" s="22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8" t="s">
        <v>275</v>
      </c>
      <c r="AT227" s="228" t="s">
        <v>307</v>
      </c>
      <c r="AU227" s="228" t="s">
        <v>88</v>
      </c>
      <c r="AY227" s="18" t="s">
        <v>234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8" t="s">
        <v>86</v>
      </c>
      <c r="BK227" s="229">
        <f>ROUND(I227*H227,2)</f>
        <v>0</v>
      </c>
      <c r="BL227" s="18" t="s">
        <v>240</v>
      </c>
      <c r="BM227" s="228" t="s">
        <v>349</v>
      </c>
    </row>
    <row r="228" s="13" customFormat="1">
      <c r="A228" s="13"/>
      <c r="B228" s="230"/>
      <c r="C228" s="231"/>
      <c r="D228" s="232" t="s">
        <v>242</v>
      </c>
      <c r="E228" s="233" t="s">
        <v>1</v>
      </c>
      <c r="F228" s="234" t="s">
        <v>350</v>
      </c>
      <c r="G228" s="231"/>
      <c r="H228" s="235">
        <v>12.017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242</v>
      </c>
      <c r="AU228" s="241" t="s">
        <v>88</v>
      </c>
      <c r="AV228" s="13" t="s">
        <v>88</v>
      </c>
      <c r="AW228" s="13" t="s">
        <v>34</v>
      </c>
      <c r="AX228" s="13" t="s">
        <v>78</v>
      </c>
      <c r="AY228" s="241" t="s">
        <v>234</v>
      </c>
    </row>
    <row r="229" s="14" customFormat="1">
      <c r="A229" s="14"/>
      <c r="B229" s="242"/>
      <c r="C229" s="243"/>
      <c r="D229" s="232" t="s">
        <v>242</v>
      </c>
      <c r="E229" s="244" t="s">
        <v>1</v>
      </c>
      <c r="F229" s="245" t="s">
        <v>244</v>
      </c>
      <c r="G229" s="243"/>
      <c r="H229" s="246">
        <v>12.017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242</v>
      </c>
      <c r="AU229" s="252" t="s">
        <v>88</v>
      </c>
      <c r="AV229" s="14" t="s">
        <v>240</v>
      </c>
      <c r="AW229" s="14" t="s">
        <v>34</v>
      </c>
      <c r="AX229" s="14" t="s">
        <v>86</v>
      </c>
      <c r="AY229" s="252" t="s">
        <v>234</v>
      </c>
    </row>
    <row r="230" s="2" customFormat="1" ht="24.15" customHeight="1">
      <c r="A230" s="39"/>
      <c r="B230" s="40"/>
      <c r="C230" s="217" t="s">
        <v>351</v>
      </c>
      <c r="D230" s="217" t="s">
        <v>236</v>
      </c>
      <c r="E230" s="218" t="s">
        <v>352</v>
      </c>
      <c r="F230" s="219" t="s">
        <v>353</v>
      </c>
      <c r="G230" s="220" t="s">
        <v>131</v>
      </c>
      <c r="H230" s="221">
        <v>51.052999999999997</v>
      </c>
      <c r="I230" s="222"/>
      <c r="J230" s="223">
        <f>ROUND(I230*H230,2)</f>
        <v>0</v>
      </c>
      <c r="K230" s="219" t="s">
        <v>239</v>
      </c>
      <c r="L230" s="45"/>
      <c r="M230" s="224" t="s">
        <v>1</v>
      </c>
      <c r="N230" s="225" t="s">
        <v>43</v>
      </c>
      <c r="O230" s="92"/>
      <c r="P230" s="226">
        <f>O230*H230</f>
        <v>0</v>
      </c>
      <c r="Q230" s="226">
        <v>0.058970000000000002</v>
      </c>
      <c r="R230" s="226">
        <f>Q230*H230</f>
        <v>3.0105954100000001</v>
      </c>
      <c r="S230" s="226">
        <v>0</v>
      </c>
      <c r="T230" s="22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8" t="s">
        <v>240</v>
      </c>
      <c r="AT230" s="228" t="s">
        <v>236</v>
      </c>
      <c r="AU230" s="228" t="s">
        <v>88</v>
      </c>
      <c r="AY230" s="18" t="s">
        <v>234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8" t="s">
        <v>86</v>
      </c>
      <c r="BK230" s="229">
        <f>ROUND(I230*H230,2)</f>
        <v>0</v>
      </c>
      <c r="BL230" s="18" t="s">
        <v>240</v>
      </c>
      <c r="BM230" s="228" t="s">
        <v>354</v>
      </c>
    </row>
    <row r="231" s="13" customFormat="1">
      <c r="A231" s="13"/>
      <c r="B231" s="230"/>
      <c r="C231" s="231"/>
      <c r="D231" s="232" t="s">
        <v>242</v>
      </c>
      <c r="E231" s="233" t="s">
        <v>1</v>
      </c>
      <c r="F231" s="234" t="s">
        <v>355</v>
      </c>
      <c r="G231" s="231"/>
      <c r="H231" s="235">
        <v>11.885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242</v>
      </c>
      <c r="AU231" s="241" t="s">
        <v>88</v>
      </c>
      <c r="AV231" s="13" t="s">
        <v>88</v>
      </c>
      <c r="AW231" s="13" t="s">
        <v>34</v>
      </c>
      <c r="AX231" s="13" t="s">
        <v>78</v>
      </c>
      <c r="AY231" s="241" t="s">
        <v>234</v>
      </c>
    </row>
    <row r="232" s="13" customFormat="1">
      <c r="A232" s="13"/>
      <c r="B232" s="230"/>
      <c r="C232" s="231"/>
      <c r="D232" s="232" t="s">
        <v>242</v>
      </c>
      <c r="E232" s="233" t="s">
        <v>1</v>
      </c>
      <c r="F232" s="234" t="s">
        <v>356</v>
      </c>
      <c r="G232" s="231"/>
      <c r="H232" s="235">
        <v>12.818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242</v>
      </c>
      <c r="AU232" s="241" t="s">
        <v>88</v>
      </c>
      <c r="AV232" s="13" t="s">
        <v>88</v>
      </c>
      <c r="AW232" s="13" t="s">
        <v>34</v>
      </c>
      <c r="AX232" s="13" t="s">
        <v>78</v>
      </c>
      <c r="AY232" s="241" t="s">
        <v>234</v>
      </c>
    </row>
    <row r="233" s="13" customFormat="1">
      <c r="A233" s="13"/>
      <c r="B233" s="230"/>
      <c r="C233" s="231"/>
      <c r="D233" s="232" t="s">
        <v>242</v>
      </c>
      <c r="E233" s="233" t="s">
        <v>1</v>
      </c>
      <c r="F233" s="234" t="s">
        <v>357</v>
      </c>
      <c r="G233" s="231"/>
      <c r="H233" s="235">
        <v>1.095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242</v>
      </c>
      <c r="AU233" s="241" t="s">
        <v>88</v>
      </c>
      <c r="AV233" s="13" t="s">
        <v>88</v>
      </c>
      <c r="AW233" s="13" t="s">
        <v>34</v>
      </c>
      <c r="AX233" s="13" t="s">
        <v>78</v>
      </c>
      <c r="AY233" s="241" t="s">
        <v>234</v>
      </c>
    </row>
    <row r="234" s="13" customFormat="1">
      <c r="A234" s="13"/>
      <c r="B234" s="230"/>
      <c r="C234" s="231"/>
      <c r="D234" s="232" t="s">
        <v>242</v>
      </c>
      <c r="E234" s="233" t="s">
        <v>1</v>
      </c>
      <c r="F234" s="234" t="s">
        <v>358</v>
      </c>
      <c r="G234" s="231"/>
      <c r="H234" s="235">
        <v>14.109999999999999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242</v>
      </c>
      <c r="AU234" s="241" t="s">
        <v>88</v>
      </c>
      <c r="AV234" s="13" t="s">
        <v>88</v>
      </c>
      <c r="AW234" s="13" t="s">
        <v>34</v>
      </c>
      <c r="AX234" s="13" t="s">
        <v>78</v>
      </c>
      <c r="AY234" s="241" t="s">
        <v>234</v>
      </c>
    </row>
    <row r="235" s="13" customFormat="1">
      <c r="A235" s="13"/>
      <c r="B235" s="230"/>
      <c r="C235" s="231"/>
      <c r="D235" s="232" t="s">
        <v>242</v>
      </c>
      <c r="E235" s="233" t="s">
        <v>1</v>
      </c>
      <c r="F235" s="234" t="s">
        <v>359</v>
      </c>
      <c r="G235" s="231"/>
      <c r="H235" s="235">
        <v>11.145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242</v>
      </c>
      <c r="AU235" s="241" t="s">
        <v>88</v>
      </c>
      <c r="AV235" s="13" t="s">
        <v>88</v>
      </c>
      <c r="AW235" s="13" t="s">
        <v>34</v>
      </c>
      <c r="AX235" s="13" t="s">
        <v>78</v>
      </c>
      <c r="AY235" s="241" t="s">
        <v>234</v>
      </c>
    </row>
    <row r="236" s="14" customFormat="1">
      <c r="A236" s="14"/>
      <c r="B236" s="242"/>
      <c r="C236" s="243"/>
      <c r="D236" s="232" t="s">
        <v>242</v>
      </c>
      <c r="E236" s="244" t="s">
        <v>172</v>
      </c>
      <c r="F236" s="245" t="s">
        <v>244</v>
      </c>
      <c r="G236" s="243"/>
      <c r="H236" s="246">
        <v>51.052999999999997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242</v>
      </c>
      <c r="AU236" s="252" t="s">
        <v>88</v>
      </c>
      <c r="AV236" s="14" t="s">
        <v>240</v>
      </c>
      <c r="AW236" s="14" t="s">
        <v>34</v>
      </c>
      <c r="AX236" s="14" t="s">
        <v>86</v>
      </c>
      <c r="AY236" s="252" t="s">
        <v>234</v>
      </c>
    </row>
    <row r="237" s="2" customFormat="1" ht="24.15" customHeight="1">
      <c r="A237" s="39"/>
      <c r="B237" s="40"/>
      <c r="C237" s="217" t="s">
        <v>360</v>
      </c>
      <c r="D237" s="217" t="s">
        <v>236</v>
      </c>
      <c r="E237" s="218" t="s">
        <v>361</v>
      </c>
      <c r="F237" s="219" t="s">
        <v>362</v>
      </c>
      <c r="G237" s="220" t="s">
        <v>96</v>
      </c>
      <c r="H237" s="221">
        <v>22.800000000000001</v>
      </c>
      <c r="I237" s="222"/>
      <c r="J237" s="223">
        <f>ROUND(I237*H237,2)</f>
        <v>0</v>
      </c>
      <c r="K237" s="219" t="s">
        <v>239</v>
      </c>
      <c r="L237" s="45"/>
      <c r="M237" s="224" t="s">
        <v>1</v>
      </c>
      <c r="N237" s="225" t="s">
        <v>43</v>
      </c>
      <c r="O237" s="92"/>
      <c r="P237" s="226">
        <f>O237*H237</f>
        <v>0</v>
      </c>
      <c r="Q237" s="226">
        <v>0.00012999999999999999</v>
      </c>
      <c r="R237" s="226">
        <f>Q237*H237</f>
        <v>0.0029639999999999996</v>
      </c>
      <c r="S237" s="226">
        <v>0</v>
      </c>
      <c r="T237" s="22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8" t="s">
        <v>240</v>
      </c>
      <c r="AT237" s="228" t="s">
        <v>236</v>
      </c>
      <c r="AU237" s="228" t="s">
        <v>88</v>
      </c>
      <c r="AY237" s="18" t="s">
        <v>234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8" t="s">
        <v>86</v>
      </c>
      <c r="BK237" s="229">
        <f>ROUND(I237*H237,2)</f>
        <v>0</v>
      </c>
      <c r="BL237" s="18" t="s">
        <v>240</v>
      </c>
      <c r="BM237" s="228" t="s">
        <v>363</v>
      </c>
    </row>
    <row r="238" s="13" customFormat="1">
      <c r="A238" s="13"/>
      <c r="B238" s="230"/>
      <c r="C238" s="231"/>
      <c r="D238" s="232" t="s">
        <v>242</v>
      </c>
      <c r="E238" s="233" t="s">
        <v>1</v>
      </c>
      <c r="F238" s="234" t="s">
        <v>364</v>
      </c>
      <c r="G238" s="231"/>
      <c r="H238" s="235">
        <v>22.800000000000001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242</v>
      </c>
      <c r="AU238" s="241" t="s">
        <v>88</v>
      </c>
      <c r="AV238" s="13" t="s">
        <v>88</v>
      </c>
      <c r="AW238" s="13" t="s">
        <v>34</v>
      </c>
      <c r="AX238" s="13" t="s">
        <v>78</v>
      </c>
      <c r="AY238" s="241" t="s">
        <v>234</v>
      </c>
    </row>
    <row r="239" s="14" customFormat="1">
      <c r="A239" s="14"/>
      <c r="B239" s="242"/>
      <c r="C239" s="243"/>
      <c r="D239" s="232" t="s">
        <v>242</v>
      </c>
      <c r="E239" s="244" t="s">
        <v>1</v>
      </c>
      <c r="F239" s="245" t="s">
        <v>244</v>
      </c>
      <c r="G239" s="243"/>
      <c r="H239" s="246">
        <v>22.800000000000001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242</v>
      </c>
      <c r="AU239" s="252" t="s">
        <v>88</v>
      </c>
      <c r="AV239" s="14" t="s">
        <v>240</v>
      </c>
      <c r="AW239" s="14" t="s">
        <v>34</v>
      </c>
      <c r="AX239" s="14" t="s">
        <v>86</v>
      </c>
      <c r="AY239" s="252" t="s">
        <v>234</v>
      </c>
    </row>
    <row r="240" s="12" customFormat="1" ht="22.8" customHeight="1">
      <c r="A240" s="12"/>
      <c r="B240" s="201"/>
      <c r="C240" s="202"/>
      <c r="D240" s="203" t="s">
        <v>77</v>
      </c>
      <c r="E240" s="215" t="s">
        <v>240</v>
      </c>
      <c r="F240" s="215" t="s">
        <v>365</v>
      </c>
      <c r="G240" s="202"/>
      <c r="H240" s="202"/>
      <c r="I240" s="205"/>
      <c r="J240" s="216">
        <f>BK240</f>
        <v>0</v>
      </c>
      <c r="K240" s="202"/>
      <c r="L240" s="207"/>
      <c r="M240" s="208"/>
      <c r="N240" s="209"/>
      <c r="O240" s="209"/>
      <c r="P240" s="210">
        <f>SUM(P241:P274)</f>
        <v>0</v>
      </c>
      <c r="Q240" s="209"/>
      <c r="R240" s="210">
        <f>SUM(R241:R274)</f>
        <v>5.8117883900000002</v>
      </c>
      <c r="S240" s="209"/>
      <c r="T240" s="211">
        <f>SUM(T241:T274)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2" t="s">
        <v>86</v>
      </c>
      <c r="AT240" s="213" t="s">
        <v>77</v>
      </c>
      <c r="AU240" s="213" t="s">
        <v>86</v>
      </c>
      <c r="AY240" s="212" t="s">
        <v>234</v>
      </c>
      <c r="BK240" s="214">
        <f>SUM(BK241:BK274)</f>
        <v>0</v>
      </c>
    </row>
    <row r="241" s="2" customFormat="1" ht="21.75" customHeight="1">
      <c r="A241" s="39"/>
      <c r="B241" s="40"/>
      <c r="C241" s="217" t="s">
        <v>366</v>
      </c>
      <c r="D241" s="217" t="s">
        <v>236</v>
      </c>
      <c r="E241" s="218" t="s">
        <v>367</v>
      </c>
      <c r="F241" s="219" t="s">
        <v>368</v>
      </c>
      <c r="G241" s="220" t="s">
        <v>158</v>
      </c>
      <c r="H241" s="221">
        <v>0.32400000000000001</v>
      </c>
      <c r="I241" s="222"/>
      <c r="J241" s="223">
        <f>ROUND(I241*H241,2)</f>
        <v>0</v>
      </c>
      <c r="K241" s="219" t="s">
        <v>239</v>
      </c>
      <c r="L241" s="45"/>
      <c r="M241" s="224" t="s">
        <v>1</v>
      </c>
      <c r="N241" s="225" t="s">
        <v>43</v>
      </c>
      <c r="O241" s="92"/>
      <c r="P241" s="226">
        <f>O241*H241</f>
        <v>0</v>
      </c>
      <c r="Q241" s="226">
        <v>2.2564199999999999</v>
      </c>
      <c r="R241" s="226">
        <f>Q241*H241</f>
        <v>0.73108008000000002</v>
      </c>
      <c r="S241" s="226">
        <v>0</v>
      </c>
      <c r="T241" s="22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8" t="s">
        <v>240</v>
      </c>
      <c r="AT241" s="228" t="s">
        <v>236</v>
      </c>
      <c r="AU241" s="228" t="s">
        <v>88</v>
      </c>
      <c r="AY241" s="18" t="s">
        <v>234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8" t="s">
        <v>86</v>
      </c>
      <c r="BK241" s="229">
        <f>ROUND(I241*H241,2)</f>
        <v>0</v>
      </c>
      <c r="BL241" s="18" t="s">
        <v>240</v>
      </c>
      <c r="BM241" s="228" t="s">
        <v>369</v>
      </c>
    </row>
    <row r="242" s="13" customFormat="1">
      <c r="A242" s="13"/>
      <c r="B242" s="230"/>
      <c r="C242" s="231"/>
      <c r="D242" s="232" t="s">
        <v>242</v>
      </c>
      <c r="E242" s="233" t="s">
        <v>1</v>
      </c>
      <c r="F242" s="234" t="s">
        <v>370</v>
      </c>
      <c r="G242" s="231"/>
      <c r="H242" s="235">
        <v>0.32400000000000001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242</v>
      </c>
      <c r="AU242" s="241" t="s">
        <v>88</v>
      </c>
      <c r="AV242" s="13" t="s">
        <v>88</v>
      </c>
      <c r="AW242" s="13" t="s">
        <v>34</v>
      </c>
      <c r="AX242" s="13" t="s">
        <v>86</v>
      </c>
      <c r="AY242" s="241" t="s">
        <v>234</v>
      </c>
    </row>
    <row r="243" s="2" customFormat="1" ht="24.15" customHeight="1">
      <c r="A243" s="39"/>
      <c r="B243" s="40"/>
      <c r="C243" s="217" t="s">
        <v>371</v>
      </c>
      <c r="D243" s="217" t="s">
        <v>236</v>
      </c>
      <c r="E243" s="218" t="s">
        <v>372</v>
      </c>
      <c r="F243" s="219" t="s">
        <v>373</v>
      </c>
      <c r="G243" s="220" t="s">
        <v>131</v>
      </c>
      <c r="H243" s="221">
        <v>1.044</v>
      </c>
      <c r="I243" s="222"/>
      <c r="J243" s="223">
        <f>ROUND(I243*H243,2)</f>
        <v>0</v>
      </c>
      <c r="K243" s="219" t="s">
        <v>239</v>
      </c>
      <c r="L243" s="45"/>
      <c r="M243" s="224" t="s">
        <v>1</v>
      </c>
      <c r="N243" s="225" t="s">
        <v>43</v>
      </c>
      <c r="O243" s="92"/>
      <c r="P243" s="226">
        <f>O243*H243</f>
        <v>0</v>
      </c>
      <c r="Q243" s="226">
        <v>0.01282</v>
      </c>
      <c r="R243" s="226">
        <f>Q243*H243</f>
        <v>0.01338408</v>
      </c>
      <c r="S243" s="226">
        <v>0</v>
      </c>
      <c r="T243" s="22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8" t="s">
        <v>240</v>
      </c>
      <c r="AT243" s="228" t="s">
        <v>236</v>
      </c>
      <c r="AU243" s="228" t="s">
        <v>88</v>
      </c>
      <c r="AY243" s="18" t="s">
        <v>234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8" t="s">
        <v>86</v>
      </c>
      <c r="BK243" s="229">
        <f>ROUND(I243*H243,2)</f>
        <v>0</v>
      </c>
      <c r="BL243" s="18" t="s">
        <v>240</v>
      </c>
      <c r="BM243" s="228" t="s">
        <v>374</v>
      </c>
    </row>
    <row r="244" s="13" customFormat="1">
      <c r="A244" s="13"/>
      <c r="B244" s="230"/>
      <c r="C244" s="231"/>
      <c r="D244" s="232" t="s">
        <v>242</v>
      </c>
      <c r="E244" s="233" t="s">
        <v>1</v>
      </c>
      <c r="F244" s="234" t="s">
        <v>375</v>
      </c>
      <c r="G244" s="231"/>
      <c r="H244" s="235">
        <v>0.57599999999999996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242</v>
      </c>
      <c r="AU244" s="241" t="s">
        <v>88</v>
      </c>
      <c r="AV244" s="13" t="s">
        <v>88</v>
      </c>
      <c r="AW244" s="13" t="s">
        <v>34</v>
      </c>
      <c r="AX244" s="13" t="s">
        <v>78</v>
      </c>
      <c r="AY244" s="241" t="s">
        <v>234</v>
      </c>
    </row>
    <row r="245" s="13" customFormat="1">
      <c r="A245" s="13"/>
      <c r="B245" s="230"/>
      <c r="C245" s="231"/>
      <c r="D245" s="232" t="s">
        <v>242</v>
      </c>
      <c r="E245" s="233" t="s">
        <v>1</v>
      </c>
      <c r="F245" s="234" t="s">
        <v>376</v>
      </c>
      <c r="G245" s="231"/>
      <c r="H245" s="235">
        <v>0.46800000000000003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242</v>
      </c>
      <c r="AU245" s="241" t="s">
        <v>88</v>
      </c>
      <c r="AV245" s="13" t="s">
        <v>88</v>
      </c>
      <c r="AW245" s="13" t="s">
        <v>34</v>
      </c>
      <c r="AX245" s="13" t="s">
        <v>78</v>
      </c>
      <c r="AY245" s="241" t="s">
        <v>234</v>
      </c>
    </row>
    <row r="246" s="14" customFormat="1">
      <c r="A246" s="14"/>
      <c r="B246" s="242"/>
      <c r="C246" s="243"/>
      <c r="D246" s="232" t="s">
        <v>242</v>
      </c>
      <c r="E246" s="244" t="s">
        <v>1</v>
      </c>
      <c r="F246" s="245" t="s">
        <v>244</v>
      </c>
      <c r="G246" s="243"/>
      <c r="H246" s="246">
        <v>1.044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242</v>
      </c>
      <c r="AU246" s="252" t="s">
        <v>88</v>
      </c>
      <c r="AV246" s="14" t="s">
        <v>240</v>
      </c>
      <c r="AW246" s="14" t="s">
        <v>34</v>
      </c>
      <c r="AX246" s="14" t="s">
        <v>86</v>
      </c>
      <c r="AY246" s="252" t="s">
        <v>234</v>
      </c>
    </row>
    <row r="247" s="2" customFormat="1" ht="24.15" customHeight="1">
      <c r="A247" s="39"/>
      <c r="B247" s="40"/>
      <c r="C247" s="217" t="s">
        <v>377</v>
      </c>
      <c r="D247" s="217" t="s">
        <v>236</v>
      </c>
      <c r="E247" s="218" t="s">
        <v>378</v>
      </c>
      <c r="F247" s="219" t="s">
        <v>379</v>
      </c>
      <c r="G247" s="220" t="s">
        <v>131</v>
      </c>
      <c r="H247" s="221">
        <v>0.75</v>
      </c>
      <c r="I247" s="222"/>
      <c r="J247" s="223">
        <f>ROUND(I247*H247,2)</f>
        <v>0</v>
      </c>
      <c r="K247" s="219" t="s">
        <v>239</v>
      </c>
      <c r="L247" s="45"/>
      <c r="M247" s="224" t="s">
        <v>1</v>
      </c>
      <c r="N247" s="225" t="s">
        <v>43</v>
      </c>
      <c r="O247" s="92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8" t="s">
        <v>240</v>
      </c>
      <c r="AT247" s="228" t="s">
        <v>236</v>
      </c>
      <c r="AU247" s="228" t="s">
        <v>88</v>
      </c>
      <c r="AY247" s="18" t="s">
        <v>234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8" t="s">
        <v>86</v>
      </c>
      <c r="BK247" s="229">
        <f>ROUND(I247*H247,2)</f>
        <v>0</v>
      </c>
      <c r="BL247" s="18" t="s">
        <v>240</v>
      </c>
      <c r="BM247" s="228" t="s">
        <v>380</v>
      </c>
    </row>
    <row r="248" s="13" customFormat="1">
      <c r="A248" s="13"/>
      <c r="B248" s="230"/>
      <c r="C248" s="231"/>
      <c r="D248" s="232" t="s">
        <v>242</v>
      </c>
      <c r="E248" s="233" t="s">
        <v>1</v>
      </c>
      <c r="F248" s="234" t="s">
        <v>381</v>
      </c>
      <c r="G248" s="231"/>
      <c r="H248" s="235">
        <v>0.41999999999999998</v>
      </c>
      <c r="I248" s="236"/>
      <c r="J248" s="231"/>
      <c r="K248" s="231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242</v>
      </c>
      <c r="AU248" s="241" t="s">
        <v>88</v>
      </c>
      <c r="AV248" s="13" t="s">
        <v>88</v>
      </c>
      <c r="AW248" s="13" t="s">
        <v>34</v>
      </c>
      <c r="AX248" s="13" t="s">
        <v>78</v>
      </c>
      <c r="AY248" s="241" t="s">
        <v>234</v>
      </c>
    </row>
    <row r="249" s="13" customFormat="1">
      <c r="A249" s="13"/>
      <c r="B249" s="230"/>
      <c r="C249" s="231"/>
      <c r="D249" s="232" t="s">
        <v>242</v>
      </c>
      <c r="E249" s="233" t="s">
        <v>1</v>
      </c>
      <c r="F249" s="234" t="s">
        <v>382</v>
      </c>
      <c r="G249" s="231"/>
      <c r="H249" s="235">
        <v>0.33000000000000002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242</v>
      </c>
      <c r="AU249" s="241" t="s">
        <v>88</v>
      </c>
      <c r="AV249" s="13" t="s">
        <v>88</v>
      </c>
      <c r="AW249" s="13" t="s">
        <v>34</v>
      </c>
      <c r="AX249" s="13" t="s">
        <v>78</v>
      </c>
      <c r="AY249" s="241" t="s">
        <v>234</v>
      </c>
    </row>
    <row r="250" s="14" customFormat="1">
      <c r="A250" s="14"/>
      <c r="B250" s="242"/>
      <c r="C250" s="243"/>
      <c r="D250" s="232" t="s">
        <v>242</v>
      </c>
      <c r="E250" s="244" t="s">
        <v>1</v>
      </c>
      <c r="F250" s="245" t="s">
        <v>244</v>
      </c>
      <c r="G250" s="243"/>
      <c r="H250" s="246">
        <v>0.75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242</v>
      </c>
      <c r="AU250" s="252" t="s">
        <v>88</v>
      </c>
      <c r="AV250" s="14" t="s">
        <v>240</v>
      </c>
      <c r="AW250" s="14" t="s">
        <v>34</v>
      </c>
      <c r="AX250" s="14" t="s">
        <v>86</v>
      </c>
      <c r="AY250" s="252" t="s">
        <v>234</v>
      </c>
    </row>
    <row r="251" s="2" customFormat="1" ht="16.5" customHeight="1">
      <c r="A251" s="39"/>
      <c r="B251" s="40"/>
      <c r="C251" s="217" t="s">
        <v>383</v>
      </c>
      <c r="D251" s="217" t="s">
        <v>236</v>
      </c>
      <c r="E251" s="218" t="s">
        <v>384</v>
      </c>
      <c r="F251" s="219" t="s">
        <v>385</v>
      </c>
      <c r="G251" s="220" t="s">
        <v>321</v>
      </c>
      <c r="H251" s="221">
        <v>4</v>
      </c>
      <c r="I251" s="222"/>
      <c r="J251" s="223">
        <f>ROUND(I251*H251,2)</f>
        <v>0</v>
      </c>
      <c r="K251" s="219" t="s">
        <v>239</v>
      </c>
      <c r="L251" s="45"/>
      <c r="M251" s="224" t="s">
        <v>1</v>
      </c>
      <c r="N251" s="225" t="s">
        <v>43</v>
      </c>
      <c r="O251" s="92"/>
      <c r="P251" s="226">
        <f>O251*H251</f>
        <v>0</v>
      </c>
      <c r="Q251" s="226">
        <v>0.0070200000000000002</v>
      </c>
      <c r="R251" s="226">
        <f>Q251*H251</f>
        <v>0.028080000000000001</v>
      </c>
      <c r="S251" s="226">
        <v>0</v>
      </c>
      <c r="T251" s="22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8" t="s">
        <v>240</v>
      </c>
      <c r="AT251" s="228" t="s">
        <v>236</v>
      </c>
      <c r="AU251" s="228" t="s">
        <v>88</v>
      </c>
      <c r="AY251" s="18" t="s">
        <v>234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8" t="s">
        <v>86</v>
      </c>
      <c r="BK251" s="229">
        <f>ROUND(I251*H251,2)</f>
        <v>0</v>
      </c>
      <c r="BL251" s="18" t="s">
        <v>240</v>
      </c>
      <c r="BM251" s="228" t="s">
        <v>386</v>
      </c>
    </row>
    <row r="252" s="2" customFormat="1" ht="24.15" customHeight="1">
      <c r="A252" s="39"/>
      <c r="B252" s="40"/>
      <c r="C252" s="274" t="s">
        <v>387</v>
      </c>
      <c r="D252" s="274" t="s">
        <v>307</v>
      </c>
      <c r="E252" s="275" t="s">
        <v>388</v>
      </c>
      <c r="F252" s="276" t="s">
        <v>389</v>
      </c>
      <c r="G252" s="277" t="s">
        <v>321</v>
      </c>
      <c r="H252" s="278">
        <v>4</v>
      </c>
      <c r="I252" s="279"/>
      <c r="J252" s="280">
        <f>ROUND(I252*H252,2)</f>
        <v>0</v>
      </c>
      <c r="K252" s="276" t="s">
        <v>1</v>
      </c>
      <c r="L252" s="281"/>
      <c r="M252" s="282" t="s">
        <v>1</v>
      </c>
      <c r="N252" s="283" t="s">
        <v>43</v>
      </c>
      <c r="O252" s="92"/>
      <c r="P252" s="226">
        <f>O252*H252</f>
        <v>0</v>
      </c>
      <c r="Q252" s="226">
        <v>0.126</v>
      </c>
      <c r="R252" s="226">
        <f>Q252*H252</f>
        <v>0.504</v>
      </c>
      <c r="S252" s="226">
        <v>0</v>
      </c>
      <c r="T252" s="22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8" t="s">
        <v>275</v>
      </c>
      <c r="AT252" s="228" t="s">
        <v>307</v>
      </c>
      <c r="AU252" s="228" t="s">
        <v>88</v>
      </c>
      <c r="AY252" s="18" t="s">
        <v>234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8" t="s">
        <v>86</v>
      </c>
      <c r="BK252" s="229">
        <f>ROUND(I252*H252,2)</f>
        <v>0</v>
      </c>
      <c r="BL252" s="18" t="s">
        <v>240</v>
      </c>
      <c r="BM252" s="228" t="s">
        <v>390</v>
      </c>
    </row>
    <row r="253" s="2" customFormat="1" ht="16.5" customHeight="1">
      <c r="A253" s="39"/>
      <c r="B253" s="40"/>
      <c r="C253" s="217" t="s">
        <v>391</v>
      </c>
      <c r="D253" s="217" t="s">
        <v>236</v>
      </c>
      <c r="E253" s="218" t="s">
        <v>392</v>
      </c>
      <c r="F253" s="219" t="s">
        <v>393</v>
      </c>
      <c r="G253" s="220" t="s">
        <v>158</v>
      </c>
      <c r="H253" s="221">
        <v>0.80400000000000005</v>
      </c>
      <c r="I253" s="222"/>
      <c r="J253" s="223">
        <f>ROUND(I253*H253,2)</f>
        <v>0</v>
      </c>
      <c r="K253" s="219" t="s">
        <v>239</v>
      </c>
      <c r="L253" s="45"/>
      <c r="M253" s="224" t="s">
        <v>1</v>
      </c>
      <c r="N253" s="225" t="s">
        <v>43</v>
      </c>
      <c r="O253" s="92"/>
      <c r="P253" s="226">
        <f>O253*H253</f>
        <v>0</v>
      </c>
      <c r="Q253" s="226">
        <v>1.8907700000000001</v>
      </c>
      <c r="R253" s="226">
        <f>Q253*H253</f>
        <v>1.5201790800000001</v>
      </c>
      <c r="S253" s="226">
        <v>0</v>
      </c>
      <c r="T253" s="22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8" t="s">
        <v>240</v>
      </c>
      <c r="AT253" s="228" t="s">
        <v>236</v>
      </c>
      <c r="AU253" s="228" t="s">
        <v>88</v>
      </c>
      <c r="AY253" s="18" t="s">
        <v>234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8" t="s">
        <v>86</v>
      </c>
      <c r="BK253" s="229">
        <f>ROUND(I253*H253,2)</f>
        <v>0</v>
      </c>
      <c r="BL253" s="18" t="s">
        <v>240</v>
      </c>
      <c r="BM253" s="228" t="s">
        <v>394</v>
      </c>
    </row>
    <row r="254" s="16" customFormat="1">
      <c r="A254" s="16"/>
      <c r="B254" s="264"/>
      <c r="C254" s="265"/>
      <c r="D254" s="232" t="s">
        <v>242</v>
      </c>
      <c r="E254" s="266" t="s">
        <v>1</v>
      </c>
      <c r="F254" s="267" t="s">
        <v>395</v>
      </c>
      <c r="G254" s="265"/>
      <c r="H254" s="266" t="s">
        <v>1</v>
      </c>
      <c r="I254" s="268"/>
      <c r="J254" s="265"/>
      <c r="K254" s="265"/>
      <c r="L254" s="269"/>
      <c r="M254" s="270"/>
      <c r="N254" s="271"/>
      <c r="O254" s="271"/>
      <c r="P254" s="271"/>
      <c r="Q254" s="271"/>
      <c r="R254" s="271"/>
      <c r="S254" s="271"/>
      <c r="T254" s="272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3" t="s">
        <v>242</v>
      </c>
      <c r="AU254" s="273" t="s">
        <v>88</v>
      </c>
      <c r="AV254" s="16" t="s">
        <v>86</v>
      </c>
      <c r="AW254" s="16" t="s">
        <v>34</v>
      </c>
      <c r="AX254" s="16" t="s">
        <v>78</v>
      </c>
      <c r="AY254" s="273" t="s">
        <v>234</v>
      </c>
    </row>
    <row r="255" s="13" customFormat="1">
      <c r="A255" s="13"/>
      <c r="B255" s="230"/>
      <c r="C255" s="231"/>
      <c r="D255" s="232" t="s">
        <v>242</v>
      </c>
      <c r="E255" s="233" t="s">
        <v>1</v>
      </c>
      <c r="F255" s="234" t="s">
        <v>396</v>
      </c>
      <c r="G255" s="231"/>
      <c r="H255" s="235">
        <v>0.80400000000000005</v>
      </c>
      <c r="I255" s="236"/>
      <c r="J255" s="231"/>
      <c r="K255" s="231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242</v>
      </c>
      <c r="AU255" s="241" t="s">
        <v>88</v>
      </c>
      <c r="AV255" s="13" t="s">
        <v>88</v>
      </c>
      <c r="AW255" s="13" t="s">
        <v>34</v>
      </c>
      <c r="AX255" s="13" t="s">
        <v>78</v>
      </c>
      <c r="AY255" s="241" t="s">
        <v>234</v>
      </c>
    </row>
    <row r="256" s="14" customFormat="1">
      <c r="A256" s="14"/>
      <c r="B256" s="242"/>
      <c r="C256" s="243"/>
      <c r="D256" s="232" t="s">
        <v>242</v>
      </c>
      <c r="E256" s="244" t="s">
        <v>1</v>
      </c>
      <c r="F256" s="245" t="s">
        <v>244</v>
      </c>
      <c r="G256" s="243"/>
      <c r="H256" s="246">
        <v>0.80400000000000005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242</v>
      </c>
      <c r="AU256" s="252" t="s">
        <v>88</v>
      </c>
      <c r="AV256" s="14" t="s">
        <v>240</v>
      </c>
      <c r="AW256" s="14" t="s">
        <v>34</v>
      </c>
      <c r="AX256" s="14" t="s">
        <v>86</v>
      </c>
      <c r="AY256" s="252" t="s">
        <v>234</v>
      </c>
    </row>
    <row r="257" s="2" customFormat="1" ht="24.15" customHeight="1">
      <c r="A257" s="39"/>
      <c r="B257" s="40"/>
      <c r="C257" s="217" t="s">
        <v>397</v>
      </c>
      <c r="D257" s="217" t="s">
        <v>236</v>
      </c>
      <c r="E257" s="218" t="s">
        <v>398</v>
      </c>
      <c r="F257" s="219" t="s">
        <v>399</v>
      </c>
      <c r="G257" s="220" t="s">
        <v>158</v>
      </c>
      <c r="H257" s="221">
        <v>0.61199999999999999</v>
      </c>
      <c r="I257" s="222"/>
      <c r="J257" s="223">
        <f>ROUND(I257*H257,2)</f>
        <v>0</v>
      </c>
      <c r="K257" s="219" t="s">
        <v>239</v>
      </c>
      <c r="L257" s="45"/>
      <c r="M257" s="224" t="s">
        <v>1</v>
      </c>
      <c r="N257" s="225" t="s">
        <v>43</v>
      </c>
      <c r="O257" s="92"/>
      <c r="P257" s="226">
        <f>O257*H257</f>
        <v>0</v>
      </c>
      <c r="Q257" s="226">
        <v>2.4815800000000001</v>
      </c>
      <c r="R257" s="226">
        <f>Q257*H257</f>
        <v>1.51872696</v>
      </c>
      <c r="S257" s="226">
        <v>0</v>
      </c>
      <c r="T257" s="22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8" t="s">
        <v>240</v>
      </c>
      <c r="AT257" s="228" t="s">
        <v>236</v>
      </c>
      <c r="AU257" s="228" t="s">
        <v>88</v>
      </c>
      <c r="AY257" s="18" t="s">
        <v>234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8" t="s">
        <v>86</v>
      </c>
      <c r="BK257" s="229">
        <f>ROUND(I257*H257,2)</f>
        <v>0</v>
      </c>
      <c r="BL257" s="18" t="s">
        <v>240</v>
      </c>
      <c r="BM257" s="228" t="s">
        <v>400</v>
      </c>
    </row>
    <row r="258" s="16" customFormat="1">
      <c r="A258" s="16"/>
      <c r="B258" s="264"/>
      <c r="C258" s="265"/>
      <c r="D258" s="232" t="s">
        <v>242</v>
      </c>
      <c r="E258" s="266" t="s">
        <v>1</v>
      </c>
      <c r="F258" s="267" t="s">
        <v>401</v>
      </c>
      <c r="G258" s="265"/>
      <c r="H258" s="266" t="s">
        <v>1</v>
      </c>
      <c r="I258" s="268"/>
      <c r="J258" s="265"/>
      <c r="K258" s="265"/>
      <c r="L258" s="269"/>
      <c r="M258" s="270"/>
      <c r="N258" s="271"/>
      <c r="O258" s="271"/>
      <c r="P258" s="271"/>
      <c r="Q258" s="271"/>
      <c r="R258" s="271"/>
      <c r="S258" s="271"/>
      <c r="T258" s="272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73" t="s">
        <v>242</v>
      </c>
      <c r="AU258" s="273" t="s">
        <v>88</v>
      </c>
      <c r="AV258" s="16" t="s">
        <v>86</v>
      </c>
      <c r="AW258" s="16" t="s">
        <v>34</v>
      </c>
      <c r="AX258" s="16" t="s">
        <v>78</v>
      </c>
      <c r="AY258" s="273" t="s">
        <v>234</v>
      </c>
    </row>
    <row r="259" s="13" customFormat="1">
      <c r="A259" s="13"/>
      <c r="B259" s="230"/>
      <c r="C259" s="231"/>
      <c r="D259" s="232" t="s">
        <v>242</v>
      </c>
      <c r="E259" s="233" t="s">
        <v>1</v>
      </c>
      <c r="F259" s="234" t="s">
        <v>402</v>
      </c>
      <c r="G259" s="231"/>
      <c r="H259" s="235">
        <v>0.14399999999999999</v>
      </c>
      <c r="I259" s="236"/>
      <c r="J259" s="231"/>
      <c r="K259" s="231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242</v>
      </c>
      <c r="AU259" s="241" t="s">
        <v>88</v>
      </c>
      <c r="AV259" s="13" t="s">
        <v>88</v>
      </c>
      <c r="AW259" s="13" t="s">
        <v>34</v>
      </c>
      <c r="AX259" s="13" t="s">
        <v>78</v>
      </c>
      <c r="AY259" s="241" t="s">
        <v>234</v>
      </c>
    </row>
    <row r="260" s="16" customFormat="1">
      <c r="A260" s="16"/>
      <c r="B260" s="264"/>
      <c r="C260" s="265"/>
      <c r="D260" s="232" t="s">
        <v>242</v>
      </c>
      <c r="E260" s="266" t="s">
        <v>1</v>
      </c>
      <c r="F260" s="267" t="s">
        <v>403</v>
      </c>
      <c r="G260" s="265"/>
      <c r="H260" s="266" t="s">
        <v>1</v>
      </c>
      <c r="I260" s="268"/>
      <c r="J260" s="265"/>
      <c r="K260" s="265"/>
      <c r="L260" s="269"/>
      <c r="M260" s="270"/>
      <c r="N260" s="271"/>
      <c r="O260" s="271"/>
      <c r="P260" s="271"/>
      <c r="Q260" s="271"/>
      <c r="R260" s="271"/>
      <c r="S260" s="271"/>
      <c r="T260" s="272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73" t="s">
        <v>242</v>
      </c>
      <c r="AU260" s="273" t="s">
        <v>88</v>
      </c>
      <c r="AV260" s="16" t="s">
        <v>86</v>
      </c>
      <c r="AW260" s="16" t="s">
        <v>34</v>
      </c>
      <c r="AX260" s="16" t="s">
        <v>78</v>
      </c>
      <c r="AY260" s="273" t="s">
        <v>234</v>
      </c>
    </row>
    <row r="261" s="13" customFormat="1">
      <c r="A261" s="13"/>
      <c r="B261" s="230"/>
      <c r="C261" s="231"/>
      <c r="D261" s="232" t="s">
        <v>242</v>
      </c>
      <c r="E261" s="233" t="s">
        <v>1</v>
      </c>
      <c r="F261" s="234" t="s">
        <v>404</v>
      </c>
      <c r="G261" s="231"/>
      <c r="H261" s="235">
        <v>0.035999999999999997</v>
      </c>
      <c r="I261" s="236"/>
      <c r="J261" s="231"/>
      <c r="K261" s="231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242</v>
      </c>
      <c r="AU261" s="241" t="s">
        <v>88</v>
      </c>
      <c r="AV261" s="13" t="s">
        <v>88</v>
      </c>
      <c r="AW261" s="13" t="s">
        <v>34</v>
      </c>
      <c r="AX261" s="13" t="s">
        <v>78</v>
      </c>
      <c r="AY261" s="241" t="s">
        <v>234</v>
      </c>
    </row>
    <row r="262" s="16" customFormat="1">
      <c r="A262" s="16"/>
      <c r="B262" s="264"/>
      <c r="C262" s="265"/>
      <c r="D262" s="232" t="s">
        <v>242</v>
      </c>
      <c r="E262" s="266" t="s">
        <v>1</v>
      </c>
      <c r="F262" s="267" t="s">
        <v>405</v>
      </c>
      <c r="G262" s="265"/>
      <c r="H262" s="266" t="s">
        <v>1</v>
      </c>
      <c r="I262" s="268"/>
      <c r="J262" s="265"/>
      <c r="K262" s="265"/>
      <c r="L262" s="269"/>
      <c r="M262" s="270"/>
      <c r="N262" s="271"/>
      <c r="O262" s="271"/>
      <c r="P262" s="271"/>
      <c r="Q262" s="271"/>
      <c r="R262" s="271"/>
      <c r="S262" s="271"/>
      <c r="T262" s="272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73" t="s">
        <v>242</v>
      </c>
      <c r="AU262" s="273" t="s">
        <v>88</v>
      </c>
      <c r="AV262" s="16" t="s">
        <v>86</v>
      </c>
      <c r="AW262" s="16" t="s">
        <v>34</v>
      </c>
      <c r="AX262" s="16" t="s">
        <v>78</v>
      </c>
      <c r="AY262" s="273" t="s">
        <v>234</v>
      </c>
    </row>
    <row r="263" s="13" customFormat="1">
      <c r="A263" s="13"/>
      <c r="B263" s="230"/>
      <c r="C263" s="231"/>
      <c r="D263" s="232" t="s">
        <v>242</v>
      </c>
      <c r="E263" s="233" t="s">
        <v>1</v>
      </c>
      <c r="F263" s="234" t="s">
        <v>406</v>
      </c>
      <c r="G263" s="231"/>
      <c r="H263" s="235">
        <v>0.432</v>
      </c>
      <c r="I263" s="236"/>
      <c r="J263" s="231"/>
      <c r="K263" s="231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242</v>
      </c>
      <c r="AU263" s="241" t="s">
        <v>88</v>
      </c>
      <c r="AV263" s="13" t="s">
        <v>88</v>
      </c>
      <c r="AW263" s="13" t="s">
        <v>34</v>
      </c>
      <c r="AX263" s="13" t="s">
        <v>78</v>
      </c>
      <c r="AY263" s="241" t="s">
        <v>234</v>
      </c>
    </row>
    <row r="264" s="14" customFormat="1">
      <c r="A264" s="14"/>
      <c r="B264" s="242"/>
      <c r="C264" s="243"/>
      <c r="D264" s="232" t="s">
        <v>242</v>
      </c>
      <c r="E264" s="244" t="s">
        <v>1</v>
      </c>
      <c r="F264" s="245" t="s">
        <v>244</v>
      </c>
      <c r="G264" s="243"/>
      <c r="H264" s="246">
        <v>0.61199999999999999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242</v>
      </c>
      <c r="AU264" s="252" t="s">
        <v>88</v>
      </c>
      <c r="AV264" s="14" t="s">
        <v>240</v>
      </c>
      <c r="AW264" s="14" t="s">
        <v>34</v>
      </c>
      <c r="AX264" s="14" t="s">
        <v>86</v>
      </c>
      <c r="AY264" s="252" t="s">
        <v>234</v>
      </c>
    </row>
    <row r="265" s="2" customFormat="1" ht="24.15" customHeight="1">
      <c r="A265" s="39"/>
      <c r="B265" s="40"/>
      <c r="C265" s="217" t="s">
        <v>407</v>
      </c>
      <c r="D265" s="217" t="s">
        <v>236</v>
      </c>
      <c r="E265" s="218" t="s">
        <v>408</v>
      </c>
      <c r="F265" s="219" t="s">
        <v>409</v>
      </c>
      <c r="G265" s="220" t="s">
        <v>158</v>
      </c>
      <c r="H265" s="221">
        <v>0.60299999999999998</v>
      </c>
      <c r="I265" s="222"/>
      <c r="J265" s="223">
        <f>ROUND(I265*H265,2)</f>
        <v>0</v>
      </c>
      <c r="K265" s="219" t="s">
        <v>239</v>
      </c>
      <c r="L265" s="45"/>
      <c r="M265" s="224" t="s">
        <v>1</v>
      </c>
      <c r="N265" s="225" t="s">
        <v>43</v>
      </c>
      <c r="O265" s="92"/>
      <c r="P265" s="226">
        <f>O265*H265</f>
        <v>0</v>
      </c>
      <c r="Q265" s="226">
        <v>2.45329</v>
      </c>
      <c r="R265" s="226">
        <f>Q265*H265</f>
        <v>1.4793338699999998</v>
      </c>
      <c r="S265" s="226">
        <v>0</v>
      </c>
      <c r="T265" s="22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8" t="s">
        <v>240</v>
      </c>
      <c r="AT265" s="228" t="s">
        <v>236</v>
      </c>
      <c r="AU265" s="228" t="s">
        <v>88</v>
      </c>
      <c r="AY265" s="18" t="s">
        <v>234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8" t="s">
        <v>86</v>
      </c>
      <c r="BK265" s="229">
        <f>ROUND(I265*H265,2)</f>
        <v>0</v>
      </c>
      <c r="BL265" s="18" t="s">
        <v>240</v>
      </c>
      <c r="BM265" s="228" t="s">
        <v>410</v>
      </c>
    </row>
    <row r="266" s="16" customFormat="1">
      <c r="A266" s="16"/>
      <c r="B266" s="264"/>
      <c r="C266" s="265"/>
      <c r="D266" s="232" t="s">
        <v>242</v>
      </c>
      <c r="E266" s="266" t="s">
        <v>1</v>
      </c>
      <c r="F266" s="267" t="s">
        <v>411</v>
      </c>
      <c r="G266" s="265"/>
      <c r="H266" s="266" t="s">
        <v>1</v>
      </c>
      <c r="I266" s="268"/>
      <c r="J266" s="265"/>
      <c r="K266" s="265"/>
      <c r="L266" s="269"/>
      <c r="M266" s="270"/>
      <c r="N266" s="271"/>
      <c r="O266" s="271"/>
      <c r="P266" s="271"/>
      <c r="Q266" s="271"/>
      <c r="R266" s="271"/>
      <c r="S266" s="271"/>
      <c r="T266" s="272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73" t="s">
        <v>242</v>
      </c>
      <c r="AU266" s="273" t="s">
        <v>88</v>
      </c>
      <c r="AV266" s="16" t="s">
        <v>86</v>
      </c>
      <c r="AW266" s="16" t="s">
        <v>34</v>
      </c>
      <c r="AX266" s="16" t="s">
        <v>78</v>
      </c>
      <c r="AY266" s="273" t="s">
        <v>234</v>
      </c>
    </row>
    <row r="267" s="13" customFormat="1">
      <c r="A267" s="13"/>
      <c r="B267" s="230"/>
      <c r="C267" s="231"/>
      <c r="D267" s="232" t="s">
        <v>242</v>
      </c>
      <c r="E267" s="233" t="s">
        <v>1</v>
      </c>
      <c r="F267" s="234" t="s">
        <v>412</v>
      </c>
      <c r="G267" s="231"/>
      <c r="H267" s="235">
        <v>0.60299999999999998</v>
      </c>
      <c r="I267" s="236"/>
      <c r="J267" s="231"/>
      <c r="K267" s="231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242</v>
      </c>
      <c r="AU267" s="241" t="s">
        <v>88</v>
      </c>
      <c r="AV267" s="13" t="s">
        <v>88</v>
      </c>
      <c r="AW267" s="13" t="s">
        <v>34</v>
      </c>
      <c r="AX267" s="13" t="s">
        <v>86</v>
      </c>
      <c r="AY267" s="241" t="s">
        <v>234</v>
      </c>
    </row>
    <row r="268" s="2" customFormat="1" ht="16.5" customHeight="1">
      <c r="A268" s="39"/>
      <c r="B268" s="40"/>
      <c r="C268" s="217" t="s">
        <v>413</v>
      </c>
      <c r="D268" s="217" t="s">
        <v>236</v>
      </c>
      <c r="E268" s="218" t="s">
        <v>414</v>
      </c>
      <c r="F268" s="219" t="s">
        <v>415</v>
      </c>
      <c r="G268" s="220" t="s">
        <v>278</v>
      </c>
      <c r="H268" s="221">
        <v>0.016</v>
      </c>
      <c r="I268" s="222"/>
      <c r="J268" s="223">
        <f>ROUND(I268*H268,2)</f>
        <v>0</v>
      </c>
      <c r="K268" s="219" t="s">
        <v>239</v>
      </c>
      <c r="L268" s="45"/>
      <c r="M268" s="224" t="s">
        <v>1</v>
      </c>
      <c r="N268" s="225" t="s">
        <v>43</v>
      </c>
      <c r="O268" s="92"/>
      <c r="P268" s="226">
        <f>O268*H268</f>
        <v>0</v>
      </c>
      <c r="Q268" s="226">
        <v>1.06277</v>
      </c>
      <c r="R268" s="226">
        <f>Q268*H268</f>
        <v>0.01700432</v>
      </c>
      <c r="S268" s="226">
        <v>0</v>
      </c>
      <c r="T268" s="22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8" t="s">
        <v>240</v>
      </c>
      <c r="AT268" s="228" t="s">
        <v>236</v>
      </c>
      <c r="AU268" s="228" t="s">
        <v>88</v>
      </c>
      <c r="AY268" s="18" t="s">
        <v>234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8" t="s">
        <v>86</v>
      </c>
      <c r="BK268" s="229">
        <f>ROUND(I268*H268,2)</f>
        <v>0</v>
      </c>
      <c r="BL268" s="18" t="s">
        <v>240</v>
      </c>
      <c r="BM268" s="228" t="s">
        <v>416</v>
      </c>
    </row>
    <row r="269" s="16" customFormat="1">
      <c r="A269" s="16"/>
      <c r="B269" s="264"/>
      <c r="C269" s="265"/>
      <c r="D269" s="232" t="s">
        <v>242</v>
      </c>
      <c r="E269" s="266" t="s">
        <v>1</v>
      </c>
      <c r="F269" s="267" t="s">
        <v>417</v>
      </c>
      <c r="G269" s="265"/>
      <c r="H269" s="266" t="s">
        <v>1</v>
      </c>
      <c r="I269" s="268"/>
      <c r="J269" s="265"/>
      <c r="K269" s="265"/>
      <c r="L269" s="269"/>
      <c r="M269" s="270"/>
      <c r="N269" s="271"/>
      <c r="O269" s="271"/>
      <c r="P269" s="271"/>
      <c r="Q269" s="271"/>
      <c r="R269" s="271"/>
      <c r="S269" s="271"/>
      <c r="T269" s="272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3" t="s">
        <v>242</v>
      </c>
      <c r="AU269" s="273" t="s">
        <v>88</v>
      </c>
      <c r="AV269" s="16" t="s">
        <v>86</v>
      </c>
      <c r="AW269" s="16" t="s">
        <v>34</v>
      </c>
      <c r="AX269" s="16" t="s">
        <v>78</v>
      </c>
      <c r="AY269" s="273" t="s">
        <v>234</v>
      </c>
    </row>
    <row r="270" s="13" customFormat="1">
      <c r="A270" s="13"/>
      <c r="B270" s="230"/>
      <c r="C270" s="231"/>
      <c r="D270" s="232" t="s">
        <v>242</v>
      </c>
      <c r="E270" s="233" t="s">
        <v>1</v>
      </c>
      <c r="F270" s="234" t="s">
        <v>418</v>
      </c>
      <c r="G270" s="231"/>
      <c r="H270" s="235">
        <v>0.0030000000000000001</v>
      </c>
      <c r="I270" s="236"/>
      <c r="J270" s="231"/>
      <c r="K270" s="231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242</v>
      </c>
      <c r="AU270" s="241" t="s">
        <v>88</v>
      </c>
      <c r="AV270" s="13" t="s">
        <v>88</v>
      </c>
      <c r="AW270" s="13" t="s">
        <v>34</v>
      </c>
      <c r="AX270" s="13" t="s">
        <v>78</v>
      </c>
      <c r="AY270" s="241" t="s">
        <v>234</v>
      </c>
    </row>
    <row r="271" s="13" customFormat="1">
      <c r="A271" s="13"/>
      <c r="B271" s="230"/>
      <c r="C271" s="231"/>
      <c r="D271" s="232" t="s">
        <v>242</v>
      </c>
      <c r="E271" s="233" t="s">
        <v>1</v>
      </c>
      <c r="F271" s="234" t="s">
        <v>419</v>
      </c>
      <c r="G271" s="231"/>
      <c r="H271" s="235">
        <v>0.001</v>
      </c>
      <c r="I271" s="236"/>
      <c r="J271" s="231"/>
      <c r="K271" s="231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242</v>
      </c>
      <c r="AU271" s="241" t="s">
        <v>88</v>
      </c>
      <c r="AV271" s="13" t="s">
        <v>88</v>
      </c>
      <c r="AW271" s="13" t="s">
        <v>34</v>
      </c>
      <c r="AX271" s="13" t="s">
        <v>78</v>
      </c>
      <c r="AY271" s="241" t="s">
        <v>234</v>
      </c>
    </row>
    <row r="272" s="16" customFormat="1">
      <c r="A272" s="16"/>
      <c r="B272" s="264"/>
      <c r="C272" s="265"/>
      <c r="D272" s="232" t="s">
        <v>242</v>
      </c>
      <c r="E272" s="266" t="s">
        <v>1</v>
      </c>
      <c r="F272" s="267" t="s">
        <v>420</v>
      </c>
      <c r="G272" s="265"/>
      <c r="H272" s="266" t="s">
        <v>1</v>
      </c>
      <c r="I272" s="268"/>
      <c r="J272" s="265"/>
      <c r="K272" s="265"/>
      <c r="L272" s="269"/>
      <c r="M272" s="270"/>
      <c r="N272" s="271"/>
      <c r="O272" s="271"/>
      <c r="P272" s="271"/>
      <c r="Q272" s="271"/>
      <c r="R272" s="271"/>
      <c r="S272" s="271"/>
      <c r="T272" s="272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73" t="s">
        <v>242</v>
      </c>
      <c r="AU272" s="273" t="s">
        <v>88</v>
      </c>
      <c r="AV272" s="16" t="s">
        <v>86</v>
      </c>
      <c r="AW272" s="16" t="s">
        <v>34</v>
      </c>
      <c r="AX272" s="16" t="s">
        <v>78</v>
      </c>
      <c r="AY272" s="273" t="s">
        <v>234</v>
      </c>
    </row>
    <row r="273" s="13" customFormat="1">
      <c r="A273" s="13"/>
      <c r="B273" s="230"/>
      <c r="C273" s="231"/>
      <c r="D273" s="232" t="s">
        <v>242</v>
      </c>
      <c r="E273" s="233" t="s">
        <v>1</v>
      </c>
      <c r="F273" s="234" t="s">
        <v>421</v>
      </c>
      <c r="G273" s="231"/>
      <c r="H273" s="235">
        <v>0.012</v>
      </c>
      <c r="I273" s="236"/>
      <c r="J273" s="231"/>
      <c r="K273" s="231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242</v>
      </c>
      <c r="AU273" s="241" t="s">
        <v>88</v>
      </c>
      <c r="AV273" s="13" t="s">
        <v>88</v>
      </c>
      <c r="AW273" s="13" t="s">
        <v>34</v>
      </c>
      <c r="AX273" s="13" t="s">
        <v>78</v>
      </c>
      <c r="AY273" s="241" t="s">
        <v>234</v>
      </c>
    </row>
    <row r="274" s="14" customFormat="1">
      <c r="A274" s="14"/>
      <c r="B274" s="242"/>
      <c r="C274" s="243"/>
      <c r="D274" s="232" t="s">
        <v>242</v>
      </c>
      <c r="E274" s="244" t="s">
        <v>1</v>
      </c>
      <c r="F274" s="245" t="s">
        <v>244</v>
      </c>
      <c r="G274" s="243"/>
      <c r="H274" s="246">
        <v>0.016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242</v>
      </c>
      <c r="AU274" s="252" t="s">
        <v>88</v>
      </c>
      <c r="AV274" s="14" t="s">
        <v>240</v>
      </c>
      <c r="AW274" s="14" t="s">
        <v>34</v>
      </c>
      <c r="AX274" s="14" t="s">
        <v>86</v>
      </c>
      <c r="AY274" s="252" t="s">
        <v>234</v>
      </c>
    </row>
    <row r="275" s="12" customFormat="1" ht="22.8" customHeight="1">
      <c r="A275" s="12"/>
      <c r="B275" s="201"/>
      <c r="C275" s="202"/>
      <c r="D275" s="203" t="s">
        <v>77</v>
      </c>
      <c r="E275" s="215" t="s">
        <v>259</v>
      </c>
      <c r="F275" s="215" t="s">
        <v>422</v>
      </c>
      <c r="G275" s="202"/>
      <c r="H275" s="202"/>
      <c r="I275" s="205"/>
      <c r="J275" s="216">
        <f>BK275</f>
        <v>0</v>
      </c>
      <c r="K275" s="202"/>
      <c r="L275" s="207"/>
      <c r="M275" s="208"/>
      <c r="N275" s="209"/>
      <c r="O275" s="209"/>
      <c r="P275" s="210">
        <f>SUM(P276:P299)</f>
        <v>0</v>
      </c>
      <c r="Q275" s="209"/>
      <c r="R275" s="210">
        <f>SUM(R276:R299)</f>
        <v>17.269167750000001</v>
      </c>
      <c r="S275" s="209"/>
      <c r="T275" s="211">
        <f>SUM(T276:T299)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2" t="s">
        <v>86</v>
      </c>
      <c r="AT275" s="213" t="s">
        <v>77</v>
      </c>
      <c r="AU275" s="213" t="s">
        <v>86</v>
      </c>
      <c r="AY275" s="212" t="s">
        <v>234</v>
      </c>
      <c r="BK275" s="214">
        <f>SUM(BK276:BK299)</f>
        <v>0</v>
      </c>
    </row>
    <row r="276" s="2" customFormat="1" ht="16.5" customHeight="1">
      <c r="A276" s="39"/>
      <c r="B276" s="40"/>
      <c r="C276" s="217" t="s">
        <v>423</v>
      </c>
      <c r="D276" s="217" t="s">
        <v>236</v>
      </c>
      <c r="E276" s="218" t="s">
        <v>424</v>
      </c>
      <c r="F276" s="219" t="s">
        <v>425</v>
      </c>
      <c r="G276" s="220" t="s">
        <v>131</v>
      </c>
      <c r="H276" s="221">
        <v>26.640000000000001</v>
      </c>
      <c r="I276" s="222"/>
      <c r="J276" s="223">
        <f>ROUND(I276*H276,2)</f>
        <v>0</v>
      </c>
      <c r="K276" s="219" t="s">
        <v>239</v>
      </c>
      <c r="L276" s="45"/>
      <c r="M276" s="224" t="s">
        <v>1</v>
      </c>
      <c r="N276" s="225" t="s">
        <v>43</v>
      </c>
      <c r="O276" s="92"/>
      <c r="P276" s="226">
        <f>O276*H276</f>
        <v>0</v>
      </c>
      <c r="Q276" s="226">
        <v>0.34499999999999997</v>
      </c>
      <c r="R276" s="226">
        <f>Q276*H276</f>
        <v>9.1907999999999994</v>
      </c>
      <c r="S276" s="226">
        <v>0</v>
      </c>
      <c r="T276" s="22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8" t="s">
        <v>240</v>
      </c>
      <c r="AT276" s="228" t="s">
        <v>236</v>
      </c>
      <c r="AU276" s="228" t="s">
        <v>88</v>
      </c>
      <c r="AY276" s="18" t="s">
        <v>234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8" t="s">
        <v>86</v>
      </c>
      <c r="BK276" s="229">
        <f>ROUND(I276*H276,2)</f>
        <v>0</v>
      </c>
      <c r="BL276" s="18" t="s">
        <v>240</v>
      </c>
      <c r="BM276" s="228" t="s">
        <v>426</v>
      </c>
    </row>
    <row r="277" s="13" customFormat="1">
      <c r="A277" s="13"/>
      <c r="B277" s="230"/>
      <c r="C277" s="231"/>
      <c r="D277" s="232" t="s">
        <v>242</v>
      </c>
      <c r="E277" s="233" t="s">
        <v>1</v>
      </c>
      <c r="F277" s="234" t="s">
        <v>99</v>
      </c>
      <c r="G277" s="231"/>
      <c r="H277" s="235">
        <v>12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242</v>
      </c>
      <c r="AU277" s="241" t="s">
        <v>88</v>
      </c>
      <c r="AV277" s="13" t="s">
        <v>88</v>
      </c>
      <c r="AW277" s="13" t="s">
        <v>34</v>
      </c>
      <c r="AX277" s="13" t="s">
        <v>78</v>
      </c>
      <c r="AY277" s="241" t="s">
        <v>234</v>
      </c>
    </row>
    <row r="278" s="13" customFormat="1">
      <c r="A278" s="13"/>
      <c r="B278" s="230"/>
      <c r="C278" s="231"/>
      <c r="D278" s="232" t="s">
        <v>242</v>
      </c>
      <c r="E278" s="233" t="s">
        <v>1</v>
      </c>
      <c r="F278" s="234" t="s">
        <v>129</v>
      </c>
      <c r="G278" s="231"/>
      <c r="H278" s="235">
        <v>14.640000000000001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242</v>
      </c>
      <c r="AU278" s="241" t="s">
        <v>88</v>
      </c>
      <c r="AV278" s="13" t="s">
        <v>88</v>
      </c>
      <c r="AW278" s="13" t="s">
        <v>34</v>
      </c>
      <c r="AX278" s="13" t="s">
        <v>78</v>
      </c>
      <c r="AY278" s="241" t="s">
        <v>234</v>
      </c>
    </row>
    <row r="279" s="14" customFormat="1">
      <c r="A279" s="14"/>
      <c r="B279" s="242"/>
      <c r="C279" s="243"/>
      <c r="D279" s="232" t="s">
        <v>242</v>
      </c>
      <c r="E279" s="244" t="s">
        <v>1</v>
      </c>
      <c r="F279" s="245" t="s">
        <v>244</v>
      </c>
      <c r="G279" s="243"/>
      <c r="H279" s="246">
        <v>26.640000000000001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242</v>
      </c>
      <c r="AU279" s="252" t="s">
        <v>88</v>
      </c>
      <c r="AV279" s="14" t="s">
        <v>240</v>
      </c>
      <c r="AW279" s="14" t="s">
        <v>34</v>
      </c>
      <c r="AX279" s="14" t="s">
        <v>86</v>
      </c>
      <c r="AY279" s="252" t="s">
        <v>234</v>
      </c>
    </row>
    <row r="280" s="2" customFormat="1" ht="33" customHeight="1">
      <c r="A280" s="39"/>
      <c r="B280" s="40"/>
      <c r="C280" s="217" t="s">
        <v>427</v>
      </c>
      <c r="D280" s="217" t="s">
        <v>236</v>
      </c>
      <c r="E280" s="218" t="s">
        <v>428</v>
      </c>
      <c r="F280" s="219" t="s">
        <v>429</v>
      </c>
      <c r="G280" s="220" t="s">
        <v>131</v>
      </c>
      <c r="H280" s="221">
        <v>5.6749999999999998</v>
      </c>
      <c r="I280" s="222"/>
      <c r="J280" s="223">
        <f>ROUND(I280*H280,2)</f>
        <v>0</v>
      </c>
      <c r="K280" s="219" t="s">
        <v>239</v>
      </c>
      <c r="L280" s="45"/>
      <c r="M280" s="224" t="s">
        <v>1</v>
      </c>
      <c r="N280" s="225" t="s">
        <v>43</v>
      </c>
      <c r="O280" s="92"/>
      <c r="P280" s="226">
        <f>O280*H280</f>
        <v>0</v>
      </c>
      <c r="Q280" s="226">
        <v>0.20745</v>
      </c>
      <c r="R280" s="226">
        <f>Q280*H280</f>
        <v>1.1772787499999999</v>
      </c>
      <c r="S280" s="226">
        <v>0</v>
      </c>
      <c r="T280" s="22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8" t="s">
        <v>240</v>
      </c>
      <c r="AT280" s="228" t="s">
        <v>236</v>
      </c>
      <c r="AU280" s="228" t="s">
        <v>88</v>
      </c>
      <c r="AY280" s="18" t="s">
        <v>234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8" t="s">
        <v>86</v>
      </c>
      <c r="BK280" s="229">
        <f>ROUND(I280*H280,2)</f>
        <v>0</v>
      </c>
      <c r="BL280" s="18" t="s">
        <v>240</v>
      </c>
      <c r="BM280" s="228" t="s">
        <v>430</v>
      </c>
    </row>
    <row r="281" s="16" customFormat="1">
      <c r="A281" s="16"/>
      <c r="B281" s="264"/>
      <c r="C281" s="265"/>
      <c r="D281" s="232" t="s">
        <v>242</v>
      </c>
      <c r="E281" s="266" t="s">
        <v>1</v>
      </c>
      <c r="F281" s="267" t="s">
        <v>431</v>
      </c>
      <c r="G281" s="265"/>
      <c r="H281" s="266" t="s">
        <v>1</v>
      </c>
      <c r="I281" s="268"/>
      <c r="J281" s="265"/>
      <c r="K281" s="265"/>
      <c r="L281" s="269"/>
      <c r="M281" s="270"/>
      <c r="N281" s="271"/>
      <c r="O281" s="271"/>
      <c r="P281" s="271"/>
      <c r="Q281" s="271"/>
      <c r="R281" s="271"/>
      <c r="S281" s="271"/>
      <c r="T281" s="272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73" t="s">
        <v>242</v>
      </c>
      <c r="AU281" s="273" t="s">
        <v>88</v>
      </c>
      <c r="AV281" s="16" t="s">
        <v>86</v>
      </c>
      <c r="AW281" s="16" t="s">
        <v>34</v>
      </c>
      <c r="AX281" s="16" t="s">
        <v>78</v>
      </c>
      <c r="AY281" s="273" t="s">
        <v>234</v>
      </c>
    </row>
    <row r="282" s="13" customFormat="1">
      <c r="A282" s="13"/>
      <c r="B282" s="230"/>
      <c r="C282" s="231"/>
      <c r="D282" s="232" t="s">
        <v>242</v>
      </c>
      <c r="E282" s="233" t="s">
        <v>1</v>
      </c>
      <c r="F282" s="234" t="s">
        <v>432</v>
      </c>
      <c r="G282" s="231"/>
      <c r="H282" s="235">
        <v>5.6749999999999998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242</v>
      </c>
      <c r="AU282" s="241" t="s">
        <v>88</v>
      </c>
      <c r="AV282" s="13" t="s">
        <v>88</v>
      </c>
      <c r="AW282" s="13" t="s">
        <v>34</v>
      </c>
      <c r="AX282" s="13" t="s">
        <v>78</v>
      </c>
      <c r="AY282" s="241" t="s">
        <v>234</v>
      </c>
    </row>
    <row r="283" s="14" customFormat="1">
      <c r="A283" s="14"/>
      <c r="B283" s="242"/>
      <c r="C283" s="243"/>
      <c r="D283" s="232" t="s">
        <v>242</v>
      </c>
      <c r="E283" s="244" t="s">
        <v>125</v>
      </c>
      <c r="F283" s="245" t="s">
        <v>244</v>
      </c>
      <c r="G283" s="243"/>
      <c r="H283" s="246">
        <v>5.6749999999999998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242</v>
      </c>
      <c r="AU283" s="252" t="s">
        <v>88</v>
      </c>
      <c r="AV283" s="14" t="s">
        <v>240</v>
      </c>
      <c r="AW283" s="14" t="s">
        <v>34</v>
      </c>
      <c r="AX283" s="14" t="s">
        <v>86</v>
      </c>
      <c r="AY283" s="252" t="s">
        <v>234</v>
      </c>
    </row>
    <row r="284" s="2" customFormat="1" ht="33" customHeight="1">
      <c r="A284" s="39"/>
      <c r="B284" s="40"/>
      <c r="C284" s="217" t="s">
        <v>433</v>
      </c>
      <c r="D284" s="217" t="s">
        <v>236</v>
      </c>
      <c r="E284" s="218" t="s">
        <v>434</v>
      </c>
      <c r="F284" s="219" t="s">
        <v>435</v>
      </c>
      <c r="G284" s="220" t="s">
        <v>131</v>
      </c>
      <c r="H284" s="221">
        <v>5.6749999999999998</v>
      </c>
      <c r="I284" s="222"/>
      <c r="J284" s="223">
        <f>ROUND(I284*H284,2)</f>
        <v>0</v>
      </c>
      <c r="K284" s="219" t="s">
        <v>239</v>
      </c>
      <c r="L284" s="45"/>
      <c r="M284" s="224" t="s">
        <v>1</v>
      </c>
      <c r="N284" s="225" t="s">
        <v>43</v>
      </c>
      <c r="O284" s="92"/>
      <c r="P284" s="226">
        <f>O284*H284</f>
        <v>0</v>
      </c>
      <c r="Q284" s="226">
        <v>0.084000000000000005</v>
      </c>
      <c r="R284" s="226">
        <f>Q284*H284</f>
        <v>0.47670000000000001</v>
      </c>
      <c r="S284" s="226">
        <v>0</v>
      </c>
      <c r="T284" s="22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8" t="s">
        <v>240</v>
      </c>
      <c r="AT284" s="228" t="s">
        <v>236</v>
      </c>
      <c r="AU284" s="228" t="s">
        <v>88</v>
      </c>
      <c r="AY284" s="18" t="s">
        <v>234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8" t="s">
        <v>86</v>
      </c>
      <c r="BK284" s="229">
        <f>ROUND(I284*H284,2)</f>
        <v>0</v>
      </c>
      <c r="BL284" s="18" t="s">
        <v>240</v>
      </c>
      <c r="BM284" s="228" t="s">
        <v>436</v>
      </c>
    </row>
    <row r="285" s="13" customFormat="1">
      <c r="A285" s="13"/>
      <c r="B285" s="230"/>
      <c r="C285" s="231"/>
      <c r="D285" s="232" t="s">
        <v>242</v>
      </c>
      <c r="E285" s="233" t="s">
        <v>1</v>
      </c>
      <c r="F285" s="234" t="s">
        <v>125</v>
      </c>
      <c r="G285" s="231"/>
      <c r="H285" s="235">
        <v>5.6749999999999998</v>
      </c>
      <c r="I285" s="236"/>
      <c r="J285" s="231"/>
      <c r="K285" s="231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242</v>
      </c>
      <c r="AU285" s="241" t="s">
        <v>88</v>
      </c>
      <c r="AV285" s="13" t="s">
        <v>88</v>
      </c>
      <c r="AW285" s="13" t="s">
        <v>34</v>
      </c>
      <c r="AX285" s="13" t="s">
        <v>86</v>
      </c>
      <c r="AY285" s="241" t="s">
        <v>234</v>
      </c>
    </row>
    <row r="286" s="2" customFormat="1" ht="21.75" customHeight="1">
      <c r="A286" s="39"/>
      <c r="B286" s="40"/>
      <c r="C286" s="217" t="s">
        <v>437</v>
      </c>
      <c r="D286" s="217" t="s">
        <v>236</v>
      </c>
      <c r="E286" s="218" t="s">
        <v>438</v>
      </c>
      <c r="F286" s="219" t="s">
        <v>439</v>
      </c>
      <c r="G286" s="220" t="s">
        <v>131</v>
      </c>
      <c r="H286" s="221">
        <v>5.6749999999999998</v>
      </c>
      <c r="I286" s="222"/>
      <c r="J286" s="223">
        <f>ROUND(I286*H286,2)</f>
        <v>0</v>
      </c>
      <c r="K286" s="219" t="s">
        <v>239</v>
      </c>
      <c r="L286" s="45"/>
      <c r="M286" s="224" t="s">
        <v>1</v>
      </c>
      <c r="N286" s="225" t="s">
        <v>43</v>
      </c>
      <c r="O286" s="92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8" t="s">
        <v>240</v>
      </c>
      <c r="AT286" s="228" t="s">
        <v>236</v>
      </c>
      <c r="AU286" s="228" t="s">
        <v>88</v>
      </c>
      <c r="AY286" s="18" t="s">
        <v>234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8" t="s">
        <v>86</v>
      </c>
      <c r="BK286" s="229">
        <f>ROUND(I286*H286,2)</f>
        <v>0</v>
      </c>
      <c r="BL286" s="18" t="s">
        <v>240</v>
      </c>
      <c r="BM286" s="228" t="s">
        <v>440</v>
      </c>
    </row>
    <row r="287" s="13" customFormat="1">
      <c r="A287" s="13"/>
      <c r="B287" s="230"/>
      <c r="C287" s="231"/>
      <c r="D287" s="232" t="s">
        <v>242</v>
      </c>
      <c r="E287" s="233" t="s">
        <v>1</v>
      </c>
      <c r="F287" s="234" t="s">
        <v>125</v>
      </c>
      <c r="G287" s="231"/>
      <c r="H287" s="235">
        <v>5.6749999999999998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242</v>
      </c>
      <c r="AU287" s="241" t="s">
        <v>88</v>
      </c>
      <c r="AV287" s="13" t="s">
        <v>88</v>
      </c>
      <c r="AW287" s="13" t="s">
        <v>34</v>
      </c>
      <c r="AX287" s="13" t="s">
        <v>86</v>
      </c>
      <c r="AY287" s="241" t="s">
        <v>234</v>
      </c>
    </row>
    <row r="288" s="2" customFormat="1" ht="24.15" customHeight="1">
      <c r="A288" s="39"/>
      <c r="B288" s="40"/>
      <c r="C288" s="217" t="s">
        <v>441</v>
      </c>
      <c r="D288" s="217" t="s">
        <v>236</v>
      </c>
      <c r="E288" s="218" t="s">
        <v>442</v>
      </c>
      <c r="F288" s="219" t="s">
        <v>443</v>
      </c>
      <c r="G288" s="220" t="s">
        <v>131</v>
      </c>
      <c r="H288" s="221">
        <v>5.6749999999999998</v>
      </c>
      <c r="I288" s="222"/>
      <c r="J288" s="223">
        <f>ROUND(I288*H288,2)</f>
        <v>0</v>
      </c>
      <c r="K288" s="219" t="s">
        <v>239</v>
      </c>
      <c r="L288" s="45"/>
      <c r="M288" s="224" t="s">
        <v>1</v>
      </c>
      <c r="N288" s="225" t="s">
        <v>43</v>
      </c>
      <c r="O288" s="92"/>
      <c r="P288" s="226">
        <f>O288*H288</f>
        <v>0</v>
      </c>
      <c r="Q288" s="226">
        <v>0.010999999999999999</v>
      </c>
      <c r="R288" s="226">
        <f>Q288*H288</f>
        <v>0.062424999999999994</v>
      </c>
      <c r="S288" s="226">
        <v>0</v>
      </c>
      <c r="T288" s="22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8" t="s">
        <v>240</v>
      </c>
      <c r="AT288" s="228" t="s">
        <v>236</v>
      </c>
      <c r="AU288" s="228" t="s">
        <v>88</v>
      </c>
      <c r="AY288" s="18" t="s">
        <v>234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8" t="s">
        <v>86</v>
      </c>
      <c r="BK288" s="229">
        <f>ROUND(I288*H288,2)</f>
        <v>0</v>
      </c>
      <c r="BL288" s="18" t="s">
        <v>240</v>
      </c>
      <c r="BM288" s="228" t="s">
        <v>444</v>
      </c>
    </row>
    <row r="289" s="13" customFormat="1">
      <c r="A289" s="13"/>
      <c r="B289" s="230"/>
      <c r="C289" s="231"/>
      <c r="D289" s="232" t="s">
        <v>242</v>
      </c>
      <c r="E289" s="233" t="s">
        <v>1</v>
      </c>
      <c r="F289" s="234" t="s">
        <v>125</v>
      </c>
      <c r="G289" s="231"/>
      <c r="H289" s="235">
        <v>5.6749999999999998</v>
      </c>
      <c r="I289" s="236"/>
      <c r="J289" s="231"/>
      <c r="K289" s="231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242</v>
      </c>
      <c r="AU289" s="241" t="s">
        <v>88</v>
      </c>
      <c r="AV289" s="13" t="s">
        <v>88</v>
      </c>
      <c r="AW289" s="13" t="s">
        <v>34</v>
      </c>
      <c r="AX289" s="13" t="s">
        <v>86</v>
      </c>
      <c r="AY289" s="241" t="s">
        <v>234</v>
      </c>
    </row>
    <row r="290" s="2" customFormat="1" ht="24.15" customHeight="1">
      <c r="A290" s="39"/>
      <c r="B290" s="40"/>
      <c r="C290" s="217" t="s">
        <v>445</v>
      </c>
      <c r="D290" s="217" t="s">
        <v>236</v>
      </c>
      <c r="E290" s="218" t="s">
        <v>446</v>
      </c>
      <c r="F290" s="219" t="s">
        <v>447</v>
      </c>
      <c r="G290" s="220" t="s">
        <v>131</v>
      </c>
      <c r="H290" s="221">
        <v>14.640000000000001</v>
      </c>
      <c r="I290" s="222"/>
      <c r="J290" s="223">
        <f>ROUND(I290*H290,2)</f>
        <v>0</v>
      </c>
      <c r="K290" s="219" t="s">
        <v>239</v>
      </c>
      <c r="L290" s="45"/>
      <c r="M290" s="224" t="s">
        <v>1</v>
      </c>
      <c r="N290" s="225" t="s">
        <v>43</v>
      </c>
      <c r="O290" s="92"/>
      <c r="P290" s="226">
        <f>O290*H290</f>
        <v>0</v>
      </c>
      <c r="Q290" s="226">
        <v>0.084250000000000005</v>
      </c>
      <c r="R290" s="226">
        <f>Q290*H290</f>
        <v>1.2334200000000002</v>
      </c>
      <c r="S290" s="226">
        <v>0</v>
      </c>
      <c r="T290" s="22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8" t="s">
        <v>240</v>
      </c>
      <c r="AT290" s="228" t="s">
        <v>236</v>
      </c>
      <c r="AU290" s="228" t="s">
        <v>88</v>
      </c>
      <c r="AY290" s="18" t="s">
        <v>234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8" t="s">
        <v>86</v>
      </c>
      <c r="BK290" s="229">
        <f>ROUND(I290*H290,2)</f>
        <v>0</v>
      </c>
      <c r="BL290" s="18" t="s">
        <v>240</v>
      </c>
      <c r="BM290" s="228" t="s">
        <v>448</v>
      </c>
    </row>
    <row r="291" s="13" customFormat="1">
      <c r="A291" s="13"/>
      <c r="B291" s="230"/>
      <c r="C291" s="231"/>
      <c r="D291" s="232" t="s">
        <v>242</v>
      </c>
      <c r="E291" s="233" t="s">
        <v>1</v>
      </c>
      <c r="F291" s="234" t="s">
        <v>129</v>
      </c>
      <c r="G291" s="231"/>
      <c r="H291" s="235">
        <v>14.640000000000001</v>
      </c>
      <c r="I291" s="236"/>
      <c r="J291" s="231"/>
      <c r="K291" s="231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242</v>
      </c>
      <c r="AU291" s="241" t="s">
        <v>88</v>
      </c>
      <c r="AV291" s="13" t="s">
        <v>88</v>
      </c>
      <c r="AW291" s="13" t="s">
        <v>34</v>
      </c>
      <c r="AX291" s="13" t="s">
        <v>86</v>
      </c>
      <c r="AY291" s="241" t="s">
        <v>234</v>
      </c>
    </row>
    <row r="292" s="2" customFormat="1" ht="21.75" customHeight="1">
      <c r="A292" s="39"/>
      <c r="B292" s="40"/>
      <c r="C292" s="274" t="s">
        <v>449</v>
      </c>
      <c r="D292" s="274" t="s">
        <v>307</v>
      </c>
      <c r="E292" s="275" t="s">
        <v>450</v>
      </c>
      <c r="F292" s="276" t="s">
        <v>451</v>
      </c>
      <c r="G292" s="277" t="s">
        <v>131</v>
      </c>
      <c r="H292" s="278">
        <v>15.079000000000001</v>
      </c>
      <c r="I292" s="279"/>
      <c r="J292" s="280">
        <f>ROUND(I292*H292,2)</f>
        <v>0</v>
      </c>
      <c r="K292" s="276" t="s">
        <v>239</v>
      </c>
      <c r="L292" s="281"/>
      <c r="M292" s="282" t="s">
        <v>1</v>
      </c>
      <c r="N292" s="283" t="s">
        <v>43</v>
      </c>
      <c r="O292" s="92"/>
      <c r="P292" s="226">
        <f>O292*H292</f>
        <v>0</v>
      </c>
      <c r="Q292" s="226">
        <v>0.17599999999999999</v>
      </c>
      <c r="R292" s="226">
        <f>Q292*H292</f>
        <v>2.6539039999999998</v>
      </c>
      <c r="S292" s="226">
        <v>0</v>
      </c>
      <c r="T292" s="22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8" t="s">
        <v>275</v>
      </c>
      <c r="AT292" s="228" t="s">
        <v>307</v>
      </c>
      <c r="AU292" s="228" t="s">
        <v>88</v>
      </c>
      <c r="AY292" s="18" t="s">
        <v>234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8" t="s">
        <v>86</v>
      </c>
      <c r="BK292" s="229">
        <f>ROUND(I292*H292,2)</f>
        <v>0</v>
      </c>
      <c r="BL292" s="18" t="s">
        <v>240</v>
      </c>
      <c r="BM292" s="228" t="s">
        <v>452</v>
      </c>
    </row>
    <row r="293" s="16" customFormat="1">
      <c r="A293" s="16"/>
      <c r="B293" s="264"/>
      <c r="C293" s="265"/>
      <c r="D293" s="232" t="s">
        <v>242</v>
      </c>
      <c r="E293" s="266" t="s">
        <v>1</v>
      </c>
      <c r="F293" s="267" t="s">
        <v>453</v>
      </c>
      <c r="G293" s="265"/>
      <c r="H293" s="266" t="s">
        <v>1</v>
      </c>
      <c r="I293" s="268"/>
      <c r="J293" s="265"/>
      <c r="K293" s="265"/>
      <c r="L293" s="269"/>
      <c r="M293" s="270"/>
      <c r="N293" s="271"/>
      <c r="O293" s="271"/>
      <c r="P293" s="271"/>
      <c r="Q293" s="271"/>
      <c r="R293" s="271"/>
      <c r="S293" s="271"/>
      <c r="T293" s="272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73" t="s">
        <v>242</v>
      </c>
      <c r="AU293" s="273" t="s">
        <v>88</v>
      </c>
      <c r="AV293" s="16" t="s">
        <v>86</v>
      </c>
      <c r="AW293" s="16" t="s">
        <v>34</v>
      </c>
      <c r="AX293" s="16" t="s">
        <v>78</v>
      </c>
      <c r="AY293" s="273" t="s">
        <v>234</v>
      </c>
    </row>
    <row r="294" s="13" customFormat="1">
      <c r="A294" s="13"/>
      <c r="B294" s="230"/>
      <c r="C294" s="231"/>
      <c r="D294" s="232" t="s">
        <v>242</v>
      </c>
      <c r="E294" s="233" t="s">
        <v>1</v>
      </c>
      <c r="F294" s="234" t="s">
        <v>454</v>
      </c>
      <c r="G294" s="231"/>
      <c r="H294" s="235">
        <v>15.079000000000001</v>
      </c>
      <c r="I294" s="236"/>
      <c r="J294" s="231"/>
      <c r="K294" s="231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242</v>
      </c>
      <c r="AU294" s="241" t="s">
        <v>88</v>
      </c>
      <c r="AV294" s="13" t="s">
        <v>88</v>
      </c>
      <c r="AW294" s="13" t="s">
        <v>34</v>
      </c>
      <c r="AX294" s="13" t="s">
        <v>86</v>
      </c>
      <c r="AY294" s="241" t="s">
        <v>234</v>
      </c>
    </row>
    <row r="295" s="2" customFormat="1" ht="24.15" customHeight="1">
      <c r="A295" s="39"/>
      <c r="B295" s="40"/>
      <c r="C295" s="217" t="s">
        <v>455</v>
      </c>
      <c r="D295" s="217" t="s">
        <v>236</v>
      </c>
      <c r="E295" s="218" t="s">
        <v>456</v>
      </c>
      <c r="F295" s="219" t="s">
        <v>457</v>
      </c>
      <c r="G295" s="220" t="s">
        <v>131</v>
      </c>
      <c r="H295" s="221">
        <v>12</v>
      </c>
      <c r="I295" s="222"/>
      <c r="J295" s="223">
        <f>ROUND(I295*H295,2)</f>
        <v>0</v>
      </c>
      <c r="K295" s="219" t="s">
        <v>239</v>
      </c>
      <c r="L295" s="45"/>
      <c r="M295" s="224" t="s">
        <v>1</v>
      </c>
      <c r="N295" s="225" t="s">
        <v>43</v>
      </c>
      <c r="O295" s="92"/>
      <c r="P295" s="226">
        <f>O295*H295</f>
        <v>0</v>
      </c>
      <c r="Q295" s="226">
        <v>0.088800000000000004</v>
      </c>
      <c r="R295" s="226">
        <f>Q295*H295</f>
        <v>1.0656000000000001</v>
      </c>
      <c r="S295" s="226">
        <v>0</v>
      </c>
      <c r="T295" s="22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8" t="s">
        <v>240</v>
      </c>
      <c r="AT295" s="228" t="s">
        <v>236</v>
      </c>
      <c r="AU295" s="228" t="s">
        <v>88</v>
      </c>
      <c r="AY295" s="18" t="s">
        <v>234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8" t="s">
        <v>86</v>
      </c>
      <c r="BK295" s="229">
        <f>ROUND(I295*H295,2)</f>
        <v>0</v>
      </c>
      <c r="BL295" s="18" t="s">
        <v>240</v>
      </c>
      <c r="BM295" s="228" t="s">
        <v>458</v>
      </c>
    </row>
    <row r="296" s="13" customFormat="1">
      <c r="A296" s="13"/>
      <c r="B296" s="230"/>
      <c r="C296" s="231"/>
      <c r="D296" s="232" t="s">
        <v>242</v>
      </c>
      <c r="E296" s="233" t="s">
        <v>1</v>
      </c>
      <c r="F296" s="234" t="s">
        <v>99</v>
      </c>
      <c r="G296" s="231"/>
      <c r="H296" s="235">
        <v>12</v>
      </c>
      <c r="I296" s="236"/>
      <c r="J296" s="231"/>
      <c r="K296" s="231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242</v>
      </c>
      <c r="AU296" s="241" t="s">
        <v>88</v>
      </c>
      <c r="AV296" s="13" t="s">
        <v>88</v>
      </c>
      <c r="AW296" s="13" t="s">
        <v>34</v>
      </c>
      <c r="AX296" s="13" t="s">
        <v>78</v>
      </c>
      <c r="AY296" s="241" t="s">
        <v>234</v>
      </c>
    </row>
    <row r="297" s="14" customFormat="1">
      <c r="A297" s="14"/>
      <c r="B297" s="242"/>
      <c r="C297" s="243"/>
      <c r="D297" s="232" t="s">
        <v>242</v>
      </c>
      <c r="E297" s="244" t="s">
        <v>1</v>
      </c>
      <c r="F297" s="245" t="s">
        <v>244</v>
      </c>
      <c r="G297" s="243"/>
      <c r="H297" s="246">
        <v>12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242</v>
      </c>
      <c r="AU297" s="252" t="s">
        <v>88</v>
      </c>
      <c r="AV297" s="14" t="s">
        <v>240</v>
      </c>
      <c r="AW297" s="14" t="s">
        <v>34</v>
      </c>
      <c r="AX297" s="14" t="s">
        <v>86</v>
      </c>
      <c r="AY297" s="252" t="s">
        <v>234</v>
      </c>
    </row>
    <row r="298" s="2" customFormat="1" ht="24.15" customHeight="1">
      <c r="A298" s="39"/>
      <c r="B298" s="40"/>
      <c r="C298" s="274" t="s">
        <v>459</v>
      </c>
      <c r="D298" s="274" t="s">
        <v>307</v>
      </c>
      <c r="E298" s="275" t="s">
        <v>460</v>
      </c>
      <c r="F298" s="276" t="s">
        <v>461</v>
      </c>
      <c r="G298" s="277" t="s">
        <v>131</v>
      </c>
      <c r="H298" s="278">
        <v>12.359999999999999</v>
      </c>
      <c r="I298" s="279"/>
      <c r="J298" s="280">
        <f>ROUND(I298*H298,2)</f>
        <v>0</v>
      </c>
      <c r="K298" s="276" t="s">
        <v>239</v>
      </c>
      <c r="L298" s="281"/>
      <c r="M298" s="282" t="s">
        <v>1</v>
      </c>
      <c r="N298" s="283" t="s">
        <v>43</v>
      </c>
      <c r="O298" s="92"/>
      <c r="P298" s="226">
        <f>O298*H298</f>
        <v>0</v>
      </c>
      <c r="Q298" s="226">
        <v>0.114</v>
      </c>
      <c r="R298" s="226">
        <f>Q298*H298</f>
        <v>1.4090400000000001</v>
      </c>
      <c r="S298" s="226">
        <v>0</v>
      </c>
      <c r="T298" s="22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8" t="s">
        <v>275</v>
      </c>
      <c r="AT298" s="228" t="s">
        <v>307</v>
      </c>
      <c r="AU298" s="228" t="s">
        <v>88</v>
      </c>
      <c r="AY298" s="18" t="s">
        <v>234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8" t="s">
        <v>86</v>
      </c>
      <c r="BK298" s="229">
        <f>ROUND(I298*H298,2)</f>
        <v>0</v>
      </c>
      <c r="BL298" s="18" t="s">
        <v>240</v>
      </c>
      <c r="BM298" s="228" t="s">
        <v>462</v>
      </c>
    </row>
    <row r="299" s="13" customFormat="1">
      <c r="A299" s="13"/>
      <c r="B299" s="230"/>
      <c r="C299" s="231"/>
      <c r="D299" s="232" t="s">
        <v>242</v>
      </c>
      <c r="E299" s="231"/>
      <c r="F299" s="234" t="s">
        <v>463</v>
      </c>
      <c r="G299" s="231"/>
      <c r="H299" s="235">
        <v>12.359999999999999</v>
      </c>
      <c r="I299" s="236"/>
      <c r="J299" s="231"/>
      <c r="K299" s="231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242</v>
      </c>
      <c r="AU299" s="241" t="s">
        <v>88</v>
      </c>
      <c r="AV299" s="13" t="s">
        <v>88</v>
      </c>
      <c r="AW299" s="13" t="s">
        <v>4</v>
      </c>
      <c r="AX299" s="13" t="s">
        <v>86</v>
      </c>
      <c r="AY299" s="241" t="s">
        <v>234</v>
      </c>
    </row>
    <row r="300" s="12" customFormat="1" ht="22.8" customHeight="1">
      <c r="A300" s="12"/>
      <c r="B300" s="201"/>
      <c r="C300" s="202"/>
      <c r="D300" s="203" t="s">
        <v>77</v>
      </c>
      <c r="E300" s="215" t="s">
        <v>263</v>
      </c>
      <c r="F300" s="215" t="s">
        <v>464</v>
      </c>
      <c r="G300" s="202"/>
      <c r="H300" s="202"/>
      <c r="I300" s="205"/>
      <c r="J300" s="216">
        <f>BK300</f>
        <v>0</v>
      </c>
      <c r="K300" s="202"/>
      <c r="L300" s="207"/>
      <c r="M300" s="208"/>
      <c r="N300" s="209"/>
      <c r="O300" s="209"/>
      <c r="P300" s="210">
        <f>SUM(P301:P443)</f>
        <v>0</v>
      </c>
      <c r="Q300" s="209"/>
      <c r="R300" s="210">
        <f>SUM(R301:R443)</f>
        <v>9.6103503800000016</v>
      </c>
      <c r="S300" s="209"/>
      <c r="T300" s="211">
        <f>SUM(T301:T443)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2" t="s">
        <v>86</v>
      </c>
      <c r="AT300" s="213" t="s">
        <v>77</v>
      </c>
      <c r="AU300" s="213" t="s">
        <v>86</v>
      </c>
      <c r="AY300" s="212" t="s">
        <v>234</v>
      </c>
      <c r="BK300" s="214">
        <f>SUM(BK301:BK443)</f>
        <v>0</v>
      </c>
    </row>
    <row r="301" s="2" customFormat="1" ht="21.75" customHeight="1">
      <c r="A301" s="39"/>
      <c r="B301" s="40"/>
      <c r="C301" s="217" t="s">
        <v>465</v>
      </c>
      <c r="D301" s="217" t="s">
        <v>236</v>
      </c>
      <c r="E301" s="218" t="s">
        <v>466</v>
      </c>
      <c r="F301" s="219" t="s">
        <v>467</v>
      </c>
      <c r="G301" s="220" t="s">
        <v>131</v>
      </c>
      <c r="H301" s="221">
        <v>15.585000000000001</v>
      </c>
      <c r="I301" s="222"/>
      <c r="J301" s="223">
        <f>ROUND(I301*H301,2)</f>
        <v>0</v>
      </c>
      <c r="K301" s="219" t="s">
        <v>239</v>
      </c>
      <c r="L301" s="45"/>
      <c r="M301" s="224" t="s">
        <v>1</v>
      </c>
      <c r="N301" s="225" t="s">
        <v>43</v>
      </c>
      <c r="O301" s="92"/>
      <c r="P301" s="226">
        <f>O301*H301</f>
        <v>0</v>
      </c>
      <c r="Q301" s="226">
        <v>0.040629999999999999</v>
      </c>
      <c r="R301" s="226">
        <f>Q301*H301</f>
        <v>0.63321855000000005</v>
      </c>
      <c r="S301" s="226">
        <v>0</v>
      </c>
      <c r="T301" s="22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8" t="s">
        <v>240</v>
      </c>
      <c r="AT301" s="228" t="s">
        <v>236</v>
      </c>
      <c r="AU301" s="228" t="s">
        <v>88</v>
      </c>
      <c r="AY301" s="18" t="s">
        <v>234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8" t="s">
        <v>86</v>
      </c>
      <c r="BK301" s="229">
        <f>ROUND(I301*H301,2)</f>
        <v>0</v>
      </c>
      <c r="BL301" s="18" t="s">
        <v>240</v>
      </c>
      <c r="BM301" s="228" t="s">
        <v>468</v>
      </c>
    </row>
    <row r="302" s="13" customFormat="1">
      <c r="A302" s="13"/>
      <c r="B302" s="230"/>
      <c r="C302" s="231"/>
      <c r="D302" s="232" t="s">
        <v>242</v>
      </c>
      <c r="E302" s="233" t="s">
        <v>1</v>
      </c>
      <c r="F302" s="234" t="s">
        <v>469</v>
      </c>
      <c r="G302" s="231"/>
      <c r="H302" s="235">
        <v>15.585000000000001</v>
      </c>
      <c r="I302" s="236"/>
      <c r="J302" s="231"/>
      <c r="K302" s="231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242</v>
      </c>
      <c r="AU302" s="241" t="s">
        <v>88</v>
      </c>
      <c r="AV302" s="13" t="s">
        <v>88</v>
      </c>
      <c r="AW302" s="13" t="s">
        <v>34</v>
      </c>
      <c r="AX302" s="13" t="s">
        <v>86</v>
      </c>
      <c r="AY302" s="241" t="s">
        <v>234</v>
      </c>
    </row>
    <row r="303" s="2" customFormat="1" ht="24.15" customHeight="1">
      <c r="A303" s="39"/>
      <c r="B303" s="40"/>
      <c r="C303" s="217" t="s">
        <v>470</v>
      </c>
      <c r="D303" s="217" t="s">
        <v>236</v>
      </c>
      <c r="E303" s="218" t="s">
        <v>471</v>
      </c>
      <c r="F303" s="219" t="s">
        <v>472</v>
      </c>
      <c r="G303" s="220" t="s">
        <v>131</v>
      </c>
      <c r="H303" s="221">
        <v>102.106</v>
      </c>
      <c r="I303" s="222"/>
      <c r="J303" s="223">
        <f>ROUND(I303*H303,2)</f>
        <v>0</v>
      </c>
      <c r="K303" s="219" t="s">
        <v>239</v>
      </c>
      <c r="L303" s="45"/>
      <c r="M303" s="224" t="s">
        <v>1</v>
      </c>
      <c r="N303" s="225" t="s">
        <v>43</v>
      </c>
      <c r="O303" s="92"/>
      <c r="P303" s="226">
        <f>O303*H303</f>
        <v>0</v>
      </c>
      <c r="Q303" s="226">
        <v>0.00020000000000000001</v>
      </c>
      <c r="R303" s="226">
        <f>Q303*H303</f>
        <v>0.0204212</v>
      </c>
      <c r="S303" s="226">
        <v>0</v>
      </c>
      <c r="T303" s="22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8" t="s">
        <v>240</v>
      </c>
      <c r="AT303" s="228" t="s">
        <v>236</v>
      </c>
      <c r="AU303" s="228" t="s">
        <v>88</v>
      </c>
      <c r="AY303" s="18" t="s">
        <v>234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8" t="s">
        <v>86</v>
      </c>
      <c r="BK303" s="229">
        <f>ROUND(I303*H303,2)</f>
        <v>0</v>
      </c>
      <c r="BL303" s="18" t="s">
        <v>240</v>
      </c>
      <c r="BM303" s="228" t="s">
        <v>473</v>
      </c>
    </row>
    <row r="304" s="13" customFormat="1">
      <c r="A304" s="13"/>
      <c r="B304" s="230"/>
      <c r="C304" s="231"/>
      <c r="D304" s="232" t="s">
        <v>242</v>
      </c>
      <c r="E304" s="233" t="s">
        <v>1</v>
      </c>
      <c r="F304" s="234" t="s">
        <v>474</v>
      </c>
      <c r="G304" s="231"/>
      <c r="H304" s="235">
        <v>102.106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242</v>
      </c>
      <c r="AU304" s="241" t="s">
        <v>88</v>
      </c>
      <c r="AV304" s="13" t="s">
        <v>88</v>
      </c>
      <c r="AW304" s="13" t="s">
        <v>34</v>
      </c>
      <c r="AX304" s="13" t="s">
        <v>78</v>
      </c>
      <c r="AY304" s="241" t="s">
        <v>234</v>
      </c>
    </row>
    <row r="305" s="14" customFormat="1">
      <c r="A305" s="14"/>
      <c r="B305" s="242"/>
      <c r="C305" s="243"/>
      <c r="D305" s="232" t="s">
        <v>242</v>
      </c>
      <c r="E305" s="244" t="s">
        <v>1</v>
      </c>
      <c r="F305" s="245" t="s">
        <v>244</v>
      </c>
      <c r="G305" s="243"/>
      <c r="H305" s="246">
        <v>102.106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242</v>
      </c>
      <c r="AU305" s="252" t="s">
        <v>88</v>
      </c>
      <c r="AV305" s="14" t="s">
        <v>240</v>
      </c>
      <c r="AW305" s="14" t="s">
        <v>34</v>
      </c>
      <c r="AX305" s="14" t="s">
        <v>86</v>
      </c>
      <c r="AY305" s="252" t="s">
        <v>234</v>
      </c>
    </row>
    <row r="306" s="2" customFormat="1" ht="21.75" customHeight="1">
      <c r="A306" s="39"/>
      <c r="B306" s="40"/>
      <c r="C306" s="217" t="s">
        <v>475</v>
      </c>
      <c r="D306" s="217" t="s">
        <v>236</v>
      </c>
      <c r="E306" s="218" t="s">
        <v>476</v>
      </c>
      <c r="F306" s="219" t="s">
        <v>477</v>
      </c>
      <c r="G306" s="220" t="s">
        <v>131</v>
      </c>
      <c r="H306" s="221">
        <v>30.27</v>
      </c>
      <c r="I306" s="222"/>
      <c r="J306" s="223">
        <f>ROUND(I306*H306,2)</f>
        <v>0</v>
      </c>
      <c r="K306" s="219" t="s">
        <v>239</v>
      </c>
      <c r="L306" s="45"/>
      <c r="M306" s="224" t="s">
        <v>1</v>
      </c>
      <c r="N306" s="225" t="s">
        <v>43</v>
      </c>
      <c r="O306" s="92"/>
      <c r="P306" s="226">
        <f>O306*H306</f>
        <v>0</v>
      </c>
      <c r="Q306" s="226">
        <v>0.0054599999999999996</v>
      </c>
      <c r="R306" s="226">
        <f>Q306*H306</f>
        <v>0.16527419999999998</v>
      </c>
      <c r="S306" s="226">
        <v>0</v>
      </c>
      <c r="T306" s="22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8" t="s">
        <v>240</v>
      </c>
      <c r="AT306" s="228" t="s">
        <v>236</v>
      </c>
      <c r="AU306" s="228" t="s">
        <v>88</v>
      </c>
      <c r="AY306" s="18" t="s">
        <v>234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8" t="s">
        <v>86</v>
      </c>
      <c r="BK306" s="229">
        <f>ROUND(I306*H306,2)</f>
        <v>0</v>
      </c>
      <c r="BL306" s="18" t="s">
        <v>240</v>
      </c>
      <c r="BM306" s="228" t="s">
        <v>478</v>
      </c>
    </row>
    <row r="307" s="16" customFormat="1">
      <c r="A307" s="16"/>
      <c r="B307" s="264"/>
      <c r="C307" s="265"/>
      <c r="D307" s="232" t="s">
        <v>242</v>
      </c>
      <c r="E307" s="266" t="s">
        <v>1</v>
      </c>
      <c r="F307" s="267" t="s">
        <v>479</v>
      </c>
      <c r="G307" s="265"/>
      <c r="H307" s="266" t="s">
        <v>1</v>
      </c>
      <c r="I307" s="268"/>
      <c r="J307" s="265"/>
      <c r="K307" s="265"/>
      <c r="L307" s="269"/>
      <c r="M307" s="270"/>
      <c r="N307" s="271"/>
      <c r="O307" s="271"/>
      <c r="P307" s="271"/>
      <c r="Q307" s="271"/>
      <c r="R307" s="271"/>
      <c r="S307" s="271"/>
      <c r="T307" s="272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73" t="s">
        <v>242</v>
      </c>
      <c r="AU307" s="273" t="s">
        <v>88</v>
      </c>
      <c r="AV307" s="16" t="s">
        <v>86</v>
      </c>
      <c r="AW307" s="16" t="s">
        <v>34</v>
      </c>
      <c r="AX307" s="16" t="s">
        <v>78</v>
      </c>
      <c r="AY307" s="273" t="s">
        <v>234</v>
      </c>
    </row>
    <row r="308" s="16" customFormat="1">
      <c r="A308" s="16"/>
      <c r="B308" s="264"/>
      <c r="C308" s="265"/>
      <c r="D308" s="232" t="s">
        <v>242</v>
      </c>
      <c r="E308" s="266" t="s">
        <v>1</v>
      </c>
      <c r="F308" s="267" t="s">
        <v>480</v>
      </c>
      <c r="G308" s="265"/>
      <c r="H308" s="266" t="s">
        <v>1</v>
      </c>
      <c r="I308" s="268"/>
      <c r="J308" s="265"/>
      <c r="K308" s="265"/>
      <c r="L308" s="269"/>
      <c r="M308" s="270"/>
      <c r="N308" s="271"/>
      <c r="O308" s="271"/>
      <c r="P308" s="271"/>
      <c r="Q308" s="271"/>
      <c r="R308" s="271"/>
      <c r="S308" s="271"/>
      <c r="T308" s="272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73" t="s">
        <v>242</v>
      </c>
      <c r="AU308" s="273" t="s">
        <v>88</v>
      </c>
      <c r="AV308" s="16" t="s">
        <v>86</v>
      </c>
      <c r="AW308" s="16" t="s">
        <v>34</v>
      </c>
      <c r="AX308" s="16" t="s">
        <v>78</v>
      </c>
      <c r="AY308" s="273" t="s">
        <v>234</v>
      </c>
    </row>
    <row r="309" s="13" customFormat="1">
      <c r="A309" s="13"/>
      <c r="B309" s="230"/>
      <c r="C309" s="231"/>
      <c r="D309" s="232" t="s">
        <v>242</v>
      </c>
      <c r="E309" s="233" t="s">
        <v>1</v>
      </c>
      <c r="F309" s="234" t="s">
        <v>481</v>
      </c>
      <c r="G309" s="231"/>
      <c r="H309" s="235">
        <v>2.7000000000000002</v>
      </c>
      <c r="I309" s="236"/>
      <c r="J309" s="231"/>
      <c r="K309" s="231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242</v>
      </c>
      <c r="AU309" s="241" t="s">
        <v>88</v>
      </c>
      <c r="AV309" s="13" t="s">
        <v>88</v>
      </c>
      <c r="AW309" s="13" t="s">
        <v>34</v>
      </c>
      <c r="AX309" s="13" t="s">
        <v>78</v>
      </c>
      <c r="AY309" s="241" t="s">
        <v>234</v>
      </c>
    </row>
    <row r="310" s="16" customFormat="1">
      <c r="A310" s="16"/>
      <c r="B310" s="264"/>
      <c r="C310" s="265"/>
      <c r="D310" s="232" t="s">
        <v>242</v>
      </c>
      <c r="E310" s="266" t="s">
        <v>1</v>
      </c>
      <c r="F310" s="267" t="s">
        <v>482</v>
      </c>
      <c r="G310" s="265"/>
      <c r="H310" s="266" t="s">
        <v>1</v>
      </c>
      <c r="I310" s="268"/>
      <c r="J310" s="265"/>
      <c r="K310" s="265"/>
      <c r="L310" s="269"/>
      <c r="M310" s="270"/>
      <c r="N310" s="271"/>
      <c r="O310" s="271"/>
      <c r="P310" s="271"/>
      <c r="Q310" s="271"/>
      <c r="R310" s="271"/>
      <c r="S310" s="271"/>
      <c r="T310" s="272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73" t="s">
        <v>242</v>
      </c>
      <c r="AU310" s="273" t="s">
        <v>88</v>
      </c>
      <c r="AV310" s="16" t="s">
        <v>86</v>
      </c>
      <c r="AW310" s="16" t="s">
        <v>34</v>
      </c>
      <c r="AX310" s="16" t="s">
        <v>78</v>
      </c>
      <c r="AY310" s="273" t="s">
        <v>234</v>
      </c>
    </row>
    <row r="311" s="13" customFormat="1">
      <c r="A311" s="13"/>
      <c r="B311" s="230"/>
      <c r="C311" s="231"/>
      <c r="D311" s="232" t="s">
        <v>242</v>
      </c>
      <c r="E311" s="233" t="s">
        <v>1</v>
      </c>
      <c r="F311" s="234" t="s">
        <v>483</v>
      </c>
      <c r="G311" s="231"/>
      <c r="H311" s="235">
        <v>2.21</v>
      </c>
      <c r="I311" s="236"/>
      <c r="J311" s="231"/>
      <c r="K311" s="231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242</v>
      </c>
      <c r="AU311" s="241" t="s">
        <v>88</v>
      </c>
      <c r="AV311" s="13" t="s">
        <v>88</v>
      </c>
      <c r="AW311" s="13" t="s">
        <v>34</v>
      </c>
      <c r="AX311" s="13" t="s">
        <v>78</v>
      </c>
      <c r="AY311" s="241" t="s">
        <v>234</v>
      </c>
    </row>
    <row r="312" s="16" customFormat="1">
      <c r="A312" s="16"/>
      <c r="B312" s="264"/>
      <c r="C312" s="265"/>
      <c r="D312" s="232" t="s">
        <v>242</v>
      </c>
      <c r="E312" s="266" t="s">
        <v>1</v>
      </c>
      <c r="F312" s="267" t="s">
        <v>484</v>
      </c>
      <c r="G312" s="265"/>
      <c r="H312" s="266" t="s">
        <v>1</v>
      </c>
      <c r="I312" s="268"/>
      <c r="J312" s="265"/>
      <c r="K312" s="265"/>
      <c r="L312" s="269"/>
      <c r="M312" s="270"/>
      <c r="N312" s="271"/>
      <c r="O312" s="271"/>
      <c r="P312" s="271"/>
      <c r="Q312" s="271"/>
      <c r="R312" s="271"/>
      <c r="S312" s="271"/>
      <c r="T312" s="272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73" t="s">
        <v>242</v>
      </c>
      <c r="AU312" s="273" t="s">
        <v>88</v>
      </c>
      <c r="AV312" s="16" t="s">
        <v>86</v>
      </c>
      <c r="AW312" s="16" t="s">
        <v>34</v>
      </c>
      <c r="AX312" s="16" t="s">
        <v>78</v>
      </c>
      <c r="AY312" s="273" t="s">
        <v>234</v>
      </c>
    </row>
    <row r="313" s="13" customFormat="1">
      <c r="A313" s="13"/>
      <c r="B313" s="230"/>
      <c r="C313" s="231"/>
      <c r="D313" s="232" t="s">
        <v>242</v>
      </c>
      <c r="E313" s="233" t="s">
        <v>1</v>
      </c>
      <c r="F313" s="234" t="s">
        <v>485</v>
      </c>
      <c r="G313" s="231"/>
      <c r="H313" s="235">
        <v>6.2400000000000002</v>
      </c>
      <c r="I313" s="236"/>
      <c r="J313" s="231"/>
      <c r="K313" s="231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242</v>
      </c>
      <c r="AU313" s="241" t="s">
        <v>88</v>
      </c>
      <c r="AV313" s="13" t="s">
        <v>88</v>
      </c>
      <c r="AW313" s="13" t="s">
        <v>34</v>
      </c>
      <c r="AX313" s="13" t="s">
        <v>78</v>
      </c>
      <c r="AY313" s="241" t="s">
        <v>234</v>
      </c>
    </row>
    <row r="314" s="16" customFormat="1">
      <c r="A314" s="16"/>
      <c r="B314" s="264"/>
      <c r="C314" s="265"/>
      <c r="D314" s="232" t="s">
        <v>242</v>
      </c>
      <c r="E314" s="266" t="s">
        <v>1</v>
      </c>
      <c r="F314" s="267" t="s">
        <v>486</v>
      </c>
      <c r="G314" s="265"/>
      <c r="H314" s="266" t="s">
        <v>1</v>
      </c>
      <c r="I314" s="268"/>
      <c r="J314" s="265"/>
      <c r="K314" s="265"/>
      <c r="L314" s="269"/>
      <c r="M314" s="270"/>
      <c r="N314" s="271"/>
      <c r="O314" s="271"/>
      <c r="P314" s="271"/>
      <c r="Q314" s="271"/>
      <c r="R314" s="271"/>
      <c r="S314" s="271"/>
      <c r="T314" s="272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73" t="s">
        <v>242</v>
      </c>
      <c r="AU314" s="273" t="s">
        <v>88</v>
      </c>
      <c r="AV314" s="16" t="s">
        <v>86</v>
      </c>
      <c r="AW314" s="16" t="s">
        <v>34</v>
      </c>
      <c r="AX314" s="16" t="s">
        <v>78</v>
      </c>
      <c r="AY314" s="273" t="s">
        <v>234</v>
      </c>
    </row>
    <row r="315" s="13" customFormat="1">
      <c r="A315" s="13"/>
      <c r="B315" s="230"/>
      <c r="C315" s="231"/>
      <c r="D315" s="232" t="s">
        <v>242</v>
      </c>
      <c r="E315" s="233" t="s">
        <v>1</v>
      </c>
      <c r="F315" s="234" t="s">
        <v>487</v>
      </c>
      <c r="G315" s="231"/>
      <c r="H315" s="235">
        <v>8.6400000000000006</v>
      </c>
      <c r="I315" s="236"/>
      <c r="J315" s="231"/>
      <c r="K315" s="231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242</v>
      </c>
      <c r="AU315" s="241" t="s">
        <v>88</v>
      </c>
      <c r="AV315" s="13" t="s">
        <v>88</v>
      </c>
      <c r="AW315" s="13" t="s">
        <v>34</v>
      </c>
      <c r="AX315" s="13" t="s">
        <v>78</v>
      </c>
      <c r="AY315" s="241" t="s">
        <v>234</v>
      </c>
    </row>
    <row r="316" s="16" customFormat="1">
      <c r="A316" s="16"/>
      <c r="B316" s="264"/>
      <c r="C316" s="265"/>
      <c r="D316" s="232" t="s">
        <v>242</v>
      </c>
      <c r="E316" s="266" t="s">
        <v>1</v>
      </c>
      <c r="F316" s="267" t="s">
        <v>488</v>
      </c>
      <c r="G316" s="265"/>
      <c r="H316" s="266" t="s">
        <v>1</v>
      </c>
      <c r="I316" s="268"/>
      <c r="J316" s="265"/>
      <c r="K316" s="265"/>
      <c r="L316" s="269"/>
      <c r="M316" s="270"/>
      <c r="N316" s="271"/>
      <c r="O316" s="271"/>
      <c r="P316" s="271"/>
      <c r="Q316" s="271"/>
      <c r="R316" s="271"/>
      <c r="S316" s="271"/>
      <c r="T316" s="272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73" t="s">
        <v>242</v>
      </c>
      <c r="AU316" s="273" t="s">
        <v>88</v>
      </c>
      <c r="AV316" s="16" t="s">
        <v>86</v>
      </c>
      <c r="AW316" s="16" t="s">
        <v>34</v>
      </c>
      <c r="AX316" s="16" t="s">
        <v>78</v>
      </c>
      <c r="AY316" s="273" t="s">
        <v>234</v>
      </c>
    </row>
    <row r="317" s="13" customFormat="1">
      <c r="A317" s="13"/>
      <c r="B317" s="230"/>
      <c r="C317" s="231"/>
      <c r="D317" s="232" t="s">
        <v>242</v>
      </c>
      <c r="E317" s="233" t="s">
        <v>1</v>
      </c>
      <c r="F317" s="234" t="s">
        <v>489</v>
      </c>
      <c r="G317" s="231"/>
      <c r="H317" s="235">
        <v>2.5600000000000001</v>
      </c>
      <c r="I317" s="236"/>
      <c r="J317" s="231"/>
      <c r="K317" s="231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242</v>
      </c>
      <c r="AU317" s="241" t="s">
        <v>88</v>
      </c>
      <c r="AV317" s="13" t="s">
        <v>88</v>
      </c>
      <c r="AW317" s="13" t="s">
        <v>34</v>
      </c>
      <c r="AX317" s="13" t="s">
        <v>78</v>
      </c>
      <c r="AY317" s="241" t="s">
        <v>234</v>
      </c>
    </row>
    <row r="318" s="16" customFormat="1">
      <c r="A318" s="16"/>
      <c r="B318" s="264"/>
      <c r="C318" s="265"/>
      <c r="D318" s="232" t="s">
        <v>242</v>
      </c>
      <c r="E318" s="266" t="s">
        <v>1</v>
      </c>
      <c r="F318" s="267" t="s">
        <v>490</v>
      </c>
      <c r="G318" s="265"/>
      <c r="H318" s="266" t="s">
        <v>1</v>
      </c>
      <c r="I318" s="268"/>
      <c r="J318" s="265"/>
      <c r="K318" s="265"/>
      <c r="L318" s="269"/>
      <c r="M318" s="270"/>
      <c r="N318" s="271"/>
      <c r="O318" s="271"/>
      <c r="P318" s="271"/>
      <c r="Q318" s="271"/>
      <c r="R318" s="271"/>
      <c r="S318" s="271"/>
      <c r="T318" s="272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73" t="s">
        <v>242</v>
      </c>
      <c r="AU318" s="273" t="s">
        <v>88</v>
      </c>
      <c r="AV318" s="16" t="s">
        <v>86</v>
      </c>
      <c r="AW318" s="16" t="s">
        <v>34</v>
      </c>
      <c r="AX318" s="16" t="s">
        <v>78</v>
      </c>
      <c r="AY318" s="273" t="s">
        <v>234</v>
      </c>
    </row>
    <row r="319" s="13" customFormat="1">
      <c r="A319" s="13"/>
      <c r="B319" s="230"/>
      <c r="C319" s="231"/>
      <c r="D319" s="232" t="s">
        <v>242</v>
      </c>
      <c r="E319" s="233" t="s">
        <v>1</v>
      </c>
      <c r="F319" s="234" t="s">
        <v>491</v>
      </c>
      <c r="G319" s="231"/>
      <c r="H319" s="235">
        <v>7.9199999999999999</v>
      </c>
      <c r="I319" s="236"/>
      <c r="J319" s="231"/>
      <c r="K319" s="231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242</v>
      </c>
      <c r="AU319" s="241" t="s">
        <v>88</v>
      </c>
      <c r="AV319" s="13" t="s">
        <v>88</v>
      </c>
      <c r="AW319" s="13" t="s">
        <v>34</v>
      </c>
      <c r="AX319" s="13" t="s">
        <v>78</v>
      </c>
      <c r="AY319" s="241" t="s">
        <v>234</v>
      </c>
    </row>
    <row r="320" s="14" customFormat="1">
      <c r="A320" s="14"/>
      <c r="B320" s="242"/>
      <c r="C320" s="243"/>
      <c r="D320" s="232" t="s">
        <v>242</v>
      </c>
      <c r="E320" s="244" t="s">
        <v>146</v>
      </c>
      <c r="F320" s="245" t="s">
        <v>244</v>
      </c>
      <c r="G320" s="243"/>
      <c r="H320" s="246">
        <v>30.27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2" t="s">
        <v>242</v>
      </c>
      <c r="AU320" s="252" t="s">
        <v>88</v>
      </c>
      <c r="AV320" s="14" t="s">
        <v>240</v>
      </c>
      <c r="AW320" s="14" t="s">
        <v>34</v>
      </c>
      <c r="AX320" s="14" t="s">
        <v>86</v>
      </c>
      <c r="AY320" s="252" t="s">
        <v>234</v>
      </c>
    </row>
    <row r="321" s="2" customFormat="1" ht="24.15" customHeight="1">
      <c r="A321" s="39"/>
      <c r="B321" s="40"/>
      <c r="C321" s="217" t="s">
        <v>492</v>
      </c>
      <c r="D321" s="217" t="s">
        <v>236</v>
      </c>
      <c r="E321" s="218" t="s">
        <v>493</v>
      </c>
      <c r="F321" s="219" t="s">
        <v>494</v>
      </c>
      <c r="G321" s="220" t="s">
        <v>131</v>
      </c>
      <c r="H321" s="221">
        <v>30.27</v>
      </c>
      <c r="I321" s="222"/>
      <c r="J321" s="223">
        <f>ROUND(I321*H321,2)</f>
        <v>0</v>
      </c>
      <c r="K321" s="219" t="s">
        <v>239</v>
      </c>
      <c r="L321" s="45"/>
      <c r="M321" s="224" t="s">
        <v>1</v>
      </c>
      <c r="N321" s="225" t="s">
        <v>43</v>
      </c>
      <c r="O321" s="92"/>
      <c r="P321" s="226">
        <f>O321*H321</f>
        <v>0</v>
      </c>
      <c r="Q321" s="226">
        <v>0.0020999999999999999</v>
      </c>
      <c r="R321" s="226">
        <f>Q321*H321</f>
        <v>0.063566999999999999</v>
      </c>
      <c r="S321" s="226">
        <v>0</v>
      </c>
      <c r="T321" s="22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8" t="s">
        <v>240</v>
      </c>
      <c r="AT321" s="228" t="s">
        <v>236</v>
      </c>
      <c r="AU321" s="228" t="s">
        <v>88</v>
      </c>
      <c r="AY321" s="18" t="s">
        <v>234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8" t="s">
        <v>86</v>
      </c>
      <c r="BK321" s="229">
        <f>ROUND(I321*H321,2)</f>
        <v>0</v>
      </c>
      <c r="BL321" s="18" t="s">
        <v>240</v>
      </c>
      <c r="BM321" s="228" t="s">
        <v>495</v>
      </c>
    </row>
    <row r="322" s="16" customFormat="1">
      <c r="A322" s="16"/>
      <c r="B322" s="264"/>
      <c r="C322" s="265"/>
      <c r="D322" s="232" t="s">
        <v>242</v>
      </c>
      <c r="E322" s="266" t="s">
        <v>1</v>
      </c>
      <c r="F322" s="267" t="s">
        <v>479</v>
      </c>
      <c r="G322" s="265"/>
      <c r="H322" s="266" t="s">
        <v>1</v>
      </c>
      <c r="I322" s="268"/>
      <c r="J322" s="265"/>
      <c r="K322" s="265"/>
      <c r="L322" s="269"/>
      <c r="M322" s="270"/>
      <c r="N322" s="271"/>
      <c r="O322" s="271"/>
      <c r="P322" s="271"/>
      <c r="Q322" s="271"/>
      <c r="R322" s="271"/>
      <c r="S322" s="271"/>
      <c r="T322" s="272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73" t="s">
        <v>242</v>
      </c>
      <c r="AU322" s="273" t="s">
        <v>88</v>
      </c>
      <c r="AV322" s="16" t="s">
        <v>86</v>
      </c>
      <c r="AW322" s="16" t="s">
        <v>34</v>
      </c>
      <c r="AX322" s="16" t="s">
        <v>78</v>
      </c>
      <c r="AY322" s="273" t="s">
        <v>234</v>
      </c>
    </row>
    <row r="323" s="13" customFormat="1">
      <c r="A323" s="13"/>
      <c r="B323" s="230"/>
      <c r="C323" s="231"/>
      <c r="D323" s="232" t="s">
        <v>242</v>
      </c>
      <c r="E323" s="233" t="s">
        <v>1</v>
      </c>
      <c r="F323" s="234" t="s">
        <v>146</v>
      </c>
      <c r="G323" s="231"/>
      <c r="H323" s="235">
        <v>30.27</v>
      </c>
      <c r="I323" s="236"/>
      <c r="J323" s="231"/>
      <c r="K323" s="231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242</v>
      </c>
      <c r="AU323" s="241" t="s">
        <v>88</v>
      </c>
      <c r="AV323" s="13" t="s">
        <v>88</v>
      </c>
      <c r="AW323" s="13" t="s">
        <v>34</v>
      </c>
      <c r="AX323" s="13" t="s">
        <v>78</v>
      </c>
      <c r="AY323" s="241" t="s">
        <v>234</v>
      </c>
    </row>
    <row r="324" s="14" customFormat="1">
      <c r="A324" s="14"/>
      <c r="B324" s="242"/>
      <c r="C324" s="243"/>
      <c r="D324" s="232" t="s">
        <v>242</v>
      </c>
      <c r="E324" s="244" t="s">
        <v>1</v>
      </c>
      <c r="F324" s="245" t="s">
        <v>244</v>
      </c>
      <c r="G324" s="243"/>
      <c r="H324" s="246">
        <v>30.27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2" t="s">
        <v>242</v>
      </c>
      <c r="AU324" s="252" t="s">
        <v>88</v>
      </c>
      <c r="AV324" s="14" t="s">
        <v>240</v>
      </c>
      <c r="AW324" s="14" t="s">
        <v>34</v>
      </c>
      <c r="AX324" s="14" t="s">
        <v>86</v>
      </c>
      <c r="AY324" s="252" t="s">
        <v>234</v>
      </c>
    </row>
    <row r="325" s="2" customFormat="1" ht="21.75" customHeight="1">
      <c r="A325" s="39"/>
      <c r="B325" s="40"/>
      <c r="C325" s="217" t="s">
        <v>496</v>
      </c>
      <c r="D325" s="217" t="s">
        <v>236</v>
      </c>
      <c r="E325" s="218" t="s">
        <v>497</v>
      </c>
      <c r="F325" s="219" t="s">
        <v>498</v>
      </c>
      <c r="G325" s="220" t="s">
        <v>131</v>
      </c>
      <c r="H325" s="221">
        <v>15.9</v>
      </c>
      <c r="I325" s="222"/>
      <c r="J325" s="223">
        <f>ROUND(I325*H325,2)</f>
        <v>0</v>
      </c>
      <c r="K325" s="219" t="s">
        <v>239</v>
      </c>
      <c r="L325" s="45"/>
      <c r="M325" s="224" t="s">
        <v>1</v>
      </c>
      <c r="N325" s="225" t="s">
        <v>43</v>
      </c>
      <c r="O325" s="92"/>
      <c r="P325" s="226">
        <f>O325*H325</f>
        <v>0</v>
      </c>
      <c r="Q325" s="226">
        <v>0.040000000000000001</v>
      </c>
      <c r="R325" s="226">
        <f>Q325*H325</f>
        <v>0.63600000000000001</v>
      </c>
      <c r="S325" s="226">
        <v>0</v>
      </c>
      <c r="T325" s="22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8" t="s">
        <v>240</v>
      </c>
      <c r="AT325" s="228" t="s">
        <v>236</v>
      </c>
      <c r="AU325" s="228" t="s">
        <v>88</v>
      </c>
      <c r="AY325" s="18" t="s">
        <v>234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8" t="s">
        <v>86</v>
      </c>
      <c r="BK325" s="229">
        <f>ROUND(I325*H325,2)</f>
        <v>0</v>
      </c>
      <c r="BL325" s="18" t="s">
        <v>240</v>
      </c>
      <c r="BM325" s="228" t="s">
        <v>499</v>
      </c>
    </row>
    <row r="326" s="13" customFormat="1">
      <c r="A326" s="13"/>
      <c r="B326" s="230"/>
      <c r="C326" s="231"/>
      <c r="D326" s="232" t="s">
        <v>242</v>
      </c>
      <c r="E326" s="233" t="s">
        <v>1</v>
      </c>
      <c r="F326" s="234" t="s">
        <v>500</v>
      </c>
      <c r="G326" s="231"/>
      <c r="H326" s="235">
        <v>13.859999999999999</v>
      </c>
      <c r="I326" s="236"/>
      <c r="J326" s="231"/>
      <c r="K326" s="231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242</v>
      </c>
      <c r="AU326" s="241" t="s">
        <v>88</v>
      </c>
      <c r="AV326" s="13" t="s">
        <v>88</v>
      </c>
      <c r="AW326" s="13" t="s">
        <v>34</v>
      </c>
      <c r="AX326" s="13" t="s">
        <v>78</v>
      </c>
      <c r="AY326" s="241" t="s">
        <v>234</v>
      </c>
    </row>
    <row r="327" s="16" customFormat="1">
      <c r="A327" s="16"/>
      <c r="B327" s="264"/>
      <c r="C327" s="265"/>
      <c r="D327" s="232" t="s">
        <v>242</v>
      </c>
      <c r="E327" s="266" t="s">
        <v>1</v>
      </c>
      <c r="F327" s="267" t="s">
        <v>501</v>
      </c>
      <c r="G327" s="265"/>
      <c r="H327" s="266" t="s">
        <v>1</v>
      </c>
      <c r="I327" s="268"/>
      <c r="J327" s="265"/>
      <c r="K327" s="265"/>
      <c r="L327" s="269"/>
      <c r="M327" s="270"/>
      <c r="N327" s="271"/>
      <c r="O327" s="271"/>
      <c r="P327" s="271"/>
      <c r="Q327" s="271"/>
      <c r="R327" s="271"/>
      <c r="S327" s="271"/>
      <c r="T327" s="272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73" t="s">
        <v>242</v>
      </c>
      <c r="AU327" s="273" t="s">
        <v>88</v>
      </c>
      <c r="AV327" s="16" t="s">
        <v>86</v>
      </c>
      <c r="AW327" s="16" t="s">
        <v>34</v>
      </c>
      <c r="AX327" s="16" t="s">
        <v>78</v>
      </c>
      <c r="AY327" s="273" t="s">
        <v>234</v>
      </c>
    </row>
    <row r="328" s="13" customFormat="1">
      <c r="A328" s="13"/>
      <c r="B328" s="230"/>
      <c r="C328" s="231"/>
      <c r="D328" s="232" t="s">
        <v>242</v>
      </c>
      <c r="E328" s="233" t="s">
        <v>1</v>
      </c>
      <c r="F328" s="234" t="s">
        <v>502</v>
      </c>
      <c r="G328" s="231"/>
      <c r="H328" s="235">
        <v>2.04</v>
      </c>
      <c r="I328" s="236"/>
      <c r="J328" s="231"/>
      <c r="K328" s="231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242</v>
      </c>
      <c r="AU328" s="241" t="s">
        <v>88</v>
      </c>
      <c r="AV328" s="13" t="s">
        <v>88</v>
      </c>
      <c r="AW328" s="13" t="s">
        <v>34</v>
      </c>
      <c r="AX328" s="13" t="s">
        <v>78</v>
      </c>
      <c r="AY328" s="241" t="s">
        <v>234</v>
      </c>
    </row>
    <row r="329" s="14" customFormat="1">
      <c r="A329" s="14"/>
      <c r="B329" s="242"/>
      <c r="C329" s="243"/>
      <c r="D329" s="232" t="s">
        <v>242</v>
      </c>
      <c r="E329" s="244" t="s">
        <v>1</v>
      </c>
      <c r="F329" s="245" t="s">
        <v>244</v>
      </c>
      <c r="G329" s="243"/>
      <c r="H329" s="246">
        <v>15.9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2" t="s">
        <v>242</v>
      </c>
      <c r="AU329" s="252" t="s">
        <v>88</v>
      </c>
      <c r="AV329" s="14" t="s">
        <v>240</v>
      </c>
      <c r="AW329" s="14" t="s">
        <v>34</v>
      </c>
      <c r="AX329" s="14" t="s">
        <v>86</v>
      </c>
      <c r="AY329" s="252" t="s">
        <v>234</v>
      </c>
    </row>
    <row r="330" s="2" customFormat="1" ht="24.15" customHeight="1">
      <c r="A330" s="39"/>
      <c r="B330" s="40"/>
      <c r="C330" s="217" t="s">
        <v>503</v>
      </c>
      <c r="D330" s="217" t="s">
        <v>236</v>
      </c>
      <c r="E330" s="218" t="s">
        <v>504</v>
      </c>
      <c r="F330" s="219" t="s">
        <v>505</v>
      </c>
      <c r="G330" s="220" t="s">
        <v>131</v>
      </c>
      <c r="H330" s="221">
        <v>102.106</v>
      </c>
      <c r="I330" s="222"/>
      <c r="J330" s="223">
        <f>ROUND(I330*H330,2)</f>
        <v>0</v>
      </c>
      <c r="K330" s="219" t="s">
        <v>239</v>
      </c>
      <c r="L330" s="45"/>
      <c r="M330" s="224" t="s">
        <v>1</v>
      </c>
      <c r="N330" s="225" t="s">
        <v>43</v>
      </c>
      <c r="O330" s="92"/>
      <c r="P330" s="226">
        <f>O330*H330</f>
        <v>0</v>
      </c>
      <c r="Q330" s="226">
        <v>0.0043800000000000002</v>
      </c>
      <c r="R330" s="226">
        <f>Q330*H330</f>
        <v>0.44722427999999997</v>
      </c>
      <c r="S330" s="226">
        <v>0</v>
      </c>
      <c r="T330" s="22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8" t="s">
        <v>240</v>
      </c>
      <c r="AT330" s="228" t="s">
        <v>236</v>
      </c>
      <c r="AU330" s="228" t="s">
        <v>88</v>
      </c>
      <c r="AY330" s="18" t="s">
        <v>234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8" t="s">
        <v>86</v>
      </c>
      <c r="BK330" s="229">
        <f>ROUND(I330*H330,2)</f>
        <v>0</v>
      </c>
      <c r="BL330" s="18" t="s">
        <v>240</v>
      </c>
      <c r="BM330" s="228" t="s">
        <v>506</v>
      </c>
    </row>
    <row r="331" s="13" customFormat="1">
      <c r="A331" s="13"/>
      <c r="B331" s="230"/>
      <c r="C331" s="231"/>
      <c r="D331" s="232" t="s">
        <v>242</v>
      </c>
      <c r="E331" s="233" t="s">
        <v>1</v>
      </c>
      <c r="F331" s="234" t="s">
        <v>474</v>
      </c>
      <c r="G331" s="231"/>
      <c r="H331" s="235">
        <v>102.106</v>
      </c>
      <c r="I331" s="236"/>
      <c r="J331" s="231"/>
      <c r="K331" s="231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242</v>
      </c>
      <c r="AU331" s="241" t="s">
        <v>88</v>
      </c>
      <c r="AV331" s="13" t="s">
        <v>88</v>
      </c>
      <c r="AW331" s="13" t="s">
        <v>34</v>
      </c>
      <c r="AX331" s="13" t="s">
        <v>78</v>
      </c>
      <c r="AY331" s="241" t="s">
        <v>234</v>
      </c>
    </row>
    <row r="332" s="14" customFormat="1">
      <c r="A332" s="14"/>
      <c r="B332" s="242"/>
      <c r="C332" s="243"/>
      <c r="D332" s="232" t="s">
        <v>242</v>
      </c>
      <c r="E332" s="244" t="s">
        <v>1</v>
      </c>
      <c r="F332" s="245" t="s">
        <v>244</v>
      </c>
      <c r="G332" s="243"/>
      <c r="H332" s="246">
        <v>102.106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242</v>
      </c>
      <c r="AU332" s="252" t="s">
        <v>88</v>
      </c>
      <c r="AV332" s="14" t="s">
        <v>240</v>
      </c>
      <c r="AW332" s="14" t="s">
        <v>34</v>
      </c>
      <c r="AX332" s="14" t="s">
        <v>86</v>
      </c>
      <c r="AY332" s="252" t="s">
        <v>234</v>
      </c>
    </row>
    <row r="333" s="2" customFormat="1" ht="24.15" customHeight="1">
      <c r="A333" s="39"/>
      <c r="B333" s="40"/>
      <c r="C333" s="217" t="s">
        <v>507</v>
      </c>
      <c r="D333" s="217" t="s">
        <v>236</v>
      </c>
      <c r="E333" s="218" t="s">
        <v>508</v>
      </c>
      <c r="F333" s="219" t="s">
        <v>509</v>
      </c>
      <c r="G333" s="220" t="s">
        <v>131</v>
      </c>
      <c r="H333" s="221">
        <v>102.106</v>
      </c>
      <c r="I333" s="222"/>
      <c r="J333" s="223">
        <f>ROUND(I333*H333,2)</f>
        <v>0</v>
      </c>
      <c r="K333" s="219" t="s">
        <v>239</v>
      </c>
      <c r="L333" s="45"/>
      <c r="M333" s="224" t="s">
        <v>1</v>
      </c>
      <c r="N333" s="225" t="s">
        <v>43</v>
      </c>
      <c r="O333" s="92"/>
      <c r="P333" s="226">
        <f>O333*H333</f>
        <v>0</v>
      </c>
      <c r="Q333" s="226">
        <v>0.0040000000000000001</v>
      </c>
      <c r="R333" s="226">
        <f>Q333*H333</f>
        <v>0.40842400000000001</v>
      </c>
      <c r="S333" s="226">
        <v>0</v>
      </c>
      <c r="T333" s="22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8" t="s">
        <v>240</v>
      </c>
      <c r="AT333" s="228" t="s">
        <v>236</v>
      </c>
      <c r="AU333" s="228" t="s">
        <v>88</v>
      </c>
      <c r="AY333" s="18" t="s">
        <v>234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8" t="s">
        <v>86</v>
      </c>
      <c r="BK333" s="229">
        <f>ROUND(I333*H333,2)</f>
        <v>0</v>
      </c>
      <c r="BL333" s="18" t="s">
        <v>240</v>
      </c>
      <c r="BM333" s="228" t="s">
        <v>510</v>
      </c>
    </row>
    <row r="334" s="13" customFormat="1">
      <c r="A334" s="13"/>
      <c r="B334" s="230"/>
      <c r="C334" s="231"/>
      <c r="D334" s="232" t="s">
        <v>242</v>
      </c>
      <c r="E334" s="233" t="s">
        <v>1</v>
      </c>
      <c r="F334" s="234" t="s">
        <v>474</v>
      </c>
      <c r="G334" s="231"/>
      <c r="H334" s="235">
        <v>102.106</v>
      </c>
      <c r="I334" s="236"/>
      <c r="J334" s="231"/>
      <c r="K334" s="231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242</v>
      </c>
      <c r="AU334" s="241" t="s">
        <v>88</v>
      </c>
      <c r="AV334" s="13" t="s">
        <v>88</v>
      </c>
      <c r="AW334" s="13" t="s">
        <v>34</v>
      </c>
      <c r="AX334" s="13" t="s">
        <v>78</v>
      </c>
      <c r="AY334" s="241" t="s">
        <v>234</v>
      </c>
    </row>
    <row r="335" s="14" customFormat="1">
      <c r="A335" s="14"/>
      <c r="B335" s="242"/>
      <c r="C335" s="243"/>
      <c r="D335" s="232" t="s">
        <v>242</v>
      </c>
      <c r="E335" s="244" t="s">
        <v>1</v>
      </c>
      <c r="F335" s="245" t="s">
        <v>244</v>
      </c>
      <c r="G335" s="243"/>
      <c r="H335" s="246">
        <v>102.106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242</v>
      </c>
      <c r="AU335" s="252" t="s">
        <v>88</v>
      </c>
      <c r="AV335" s="14" t="s">
        <v>240</v>
      </c>
      <c r="AW335" s="14" t="s">
        <v>34</v>
      </c>
      <c r="AX335" s="14" t="s">
        <v>86</v>
      </c>
      <c r="AY335" s="252" t="s">
        <v>234</v>
      </c>
    </row>
    <row r="336" s="2" customFormat="1" ht="21.75" customHeight="1">
      <c r="A336" s="39"/>
      <c r="B336" s="40"/>
      <c r="C336" s="217" t="s">
        <v>511</v>
      </c>
      <c r="D336" s="217" t="s">
        <v>236</v>
      </c>
      <c r="E336" s="218" t="s">
        <v>512</v>
      </c>
      <c r="F336" s="219" t="s">
        <v>513</v>
      </c>
      <c r="G336" s="220" t="s">
        <v>131</v>
      </c>
      <c r="H336" s="221">
        <v>63.734999999999999</v>
      </c>
      <c r="I336" s="222"/>
      <c r="J336" s="223">
        <f>ROUND(I336*H336,2)</f>
        <v>0</v>
      </c>
      <c r="K336" s="219" t="s">
        <v>239</v>
      </c>
      <c r="L336" s="45"/>
      <c r="M336" s="224" t="s">
        <v>1</v>
      </c>
      <c r="N336" s="225" t="s">
        <v>43</v>
      </c>
      <c r="O336" s="92"/>
      <c r="P336" s="226">
        <f>O336*H336</f>
        <v>0</v>
      </c>
      <c r="Q336" s="226">
        <v>0.040629999999999999</v>
      </c>
      <c r="R336" s="226">
        <f>Q336*H336</f>
        <v>2.5895530500000001</v>
      </c>
      <c r="S336" s="226">
        <v>0</v>
      </c>
      <c r="T336" s="22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8" t="s">
        <v>240</v>
      </c>
      <c r="AT336" s="228" t="s">
        <v>236</v>
      </c>
      <c r="AU336" s="228" t="s">
        <v>88</v>
      </c>
      <c r="AY336" s="18" t="s">
        <v>234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8" t="s">
        <v>86</v>
      </c>
      <c r="BK336" s="229">
        <f>ROUND(I336*H336,2)</f>
        <v>0</v>
      </c>
      <c r="BL336" s="18" t="s">
        <v>240</v>
      </c>
      <c r="BM336" s="228" t="s">
        <v>514</v>
      </c>
    </row>
    <row r="337" s="13" customFormat="1">
      <c r="A337" s="13"/>
      <c r="B337" s="230"/>
      <c r="C337" s="231"/>
      <c r="D337" s="232" t="s">
        <v>242</v>
      </c>
      <c r="E337" s="233" t="s">
        <v>1</v>
      </c>
      <c r="F337" s="234" t="s">
        <v>515</v>
      </c>
      <c r="G337" s="231"/>
      <c r="H337" s="235">
        <v>1.635</v>
      </c>
      <c r="I337" s="236"/>
      <c r="J337" s="231"/>
      <c r="K337" s="231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242</v>
      </c>
      <c r="AU337" s="241" t="s">
        <v>88</v>
      </c>
      <c r="AV337" s="13" t="s">
        <v>88</v>
      </c>
      <c r="AW337" s="13" t="s">
        <v>34</v>
      </c>
      <c r="AX337" s="13" t="s">
        <v>78</v>
      </c>
      <c r="AY337" s="241" t="s">
        <v>234</v>
      </c>
    </row>
    <row r="338" s="13" customFormat="1">
      <c r="A338" s="13"/>
      <c r="B338" s="230"/>
      <c r="C338" s="231"/>
      <c r="D338" s="232" t="s">
        <v>242</v>
      </c>
      <c r="E338" s="233" t="s">
        <v>1</v>
      </c>
      <c r="F338" s="234" t="s">
        <v>516</v>
      </c>
      <c r="G338" s="231"/>
      <c r="H338" s="235">
        <v>62.100000000000001</v>
      </c>
      <c r="I338" s="236"/>
      <c r="J338" s="231"/>
      <c r="K338" s="231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242</v>
      </c>
      <c r="AU338" s="241" t="s">
        <v>88</v>
      </c>
      <c r="AV338" s="13" t="s">
        <v>88</v>
      </c>
      <c r="AW338" s="13" t="s">
        <v>34</v>
      </c>
      <c r="AX338" s="13" t="s">
        <v>78</v>
      </c>
      <c r="AY338" s="241" t="s">
        <v>234</v>
      </c>
    </row>
    <row r="339" s="14" customFormat="1">
      <c r="A339" s="14"/>
      <c r="B339" s="242"/>
      <c r="C339" s="243"/>
      <c r="D339" s="232" t="s">
        <v>242</v>
      </c>
      <c r="E339" s="244" t="s">
        <v>1</v>
      </c>
      <c r="F339" s="245" t="s">
        <v>244</v>
      </c>
      <c r="G339" s="243"/>
      <c r="H339" s="246">
        <v>63.734999999999999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242</v>
      </c>
      <c r="AU339" s="252" t="s">
        <v>88</v>
      </c>
      <c r="AV339" s="14" t="s">
        <v>240</v>
      </c>
      <c r="AW339" s="14" t="s">
        <v>34</v>
      </c>
      <c r="AX339" s="14" t="s">
        <v>86</v>
      </c>
      <c r="AY339" s="252" t="s">
        <v>234</v>
      </c>
    </row>
    <row r="340" s="2" customFormat="1" ht="24.15" customHeight="1">
      <c r="A340" s="39"/>
      <c r="B340" s="40"/>
      <c r="C340" s="217" t="s">
        <v>517</v>
      </c>
      <c r="D340" s="217" t="s">
        <v>236</v>
      </c>
      <c r="E340" s="218" t="s">
        <v>518</v>
      </c>
      <c r="F340" s="219" t="s">
        <v>519</v>
      </c>
      <c r="G340" s="220" t="s">
        <v>321</v>
      </c>
      <c r="H340" s="221">
        <v>18</v>
      </c>
      <c r="I340" s="222"/>
      <c r="J340" s="223">
        <f>ROUND(I340*H340,2)</f>
        <v>0</v>
      </c>
      <c r="K340" s="219" t="s">
        <v>239</v>
      </c>
      <c r="L340" s="45"/>
      <c r="M340" s="224" t="s">
        <v>1</v>
      </c>
      <c r="N340" s="225" t="s">
        <v>43</v>
      </c>
      <c r="O340" s="92"/>
      <c r="P340" s="226">
        <f>O340*H340</f>
        <v>0</v>
      </c>
      <c r="Q340" s="226">
        <v>0.0036600000000000001</v>
      </c>
      <c r="R340" s="226">
        <f>Q340*H340</f>
        <v>0.065879999999999994</v>
      </c>
      <c r="S340" s="226">
        <v>0</v>
      </c>
      <c r="T340" s="22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8" t="s">
        <v>240</v>
      </c>
      <c r="AT340" s="228" t="s">
        <v>236</v>
      </c>
      <c r="AU340" s="228" t="s">
        <v>88</v>
      </c>
      <c r="AY340" s="18" t="s">
        <v>234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8" t="s">
        <v>86</v>
      </c>
      <c r="BK340" s="229">
        <f>ROUND(I340*H340,2)</f>
        <v>0</v>
      </c>
      <c r="BL340" s="18" t="s">
        <v>240</v>
      </c>
      <c r="BM340" s="228" t="s">
        <v>520</v>
      </c>
    </row>
    <row r="341" s="13" customFormat="1">
      <c r="A341" s="13"/>
      <c r="B341" s="230"/>
      <c r="C341" s="231"/>
      <c r="D341" s="232" t="s">
        <v>242</v>
      </c>
      <c r="E341" s="233" t="s">
        <v>1</v>
      </c>
      <c r="F341" s="234" t="s">
        <v>521</v>
      </c>
      <c r="G341" s="231"/>
      <c r="H341" s="235">
        <v>12</v>
      </c>
      <c r="I341" s="236"/>
      <c r="J341" s="231"/>
      <c r="K341" s="231"/>
      <c r="L341" s="237"/>
      <c r="M341" s="238"/>
      <c r="N341" s="239"/>
      <c r="O341" s="239"/>
      <c r="P341" s="239"/>
      <c r="Q341" s="239"/>
      <c r="R341" s="239"/>
      <c r="S341" s="239"/>
      <c r="T341" s="24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1" t="s">
        <v>242</v>
      </c>
      <c r="AU341" s="241" t="s">
        <v>88</v>
      </c>
      <c r="AV341" s="13" t="s">
        <v>88</v>
      </c>
      <c r="AW341" s="13" t="s">
        <v>34</v>
      </c>
      <c r="AX341" s="13" t="s">
        <v>78</v>
      </c>
      <c r="AY341" s="241" t="s">
        <v>234</v>
      </c>
    </row>
    <row r="342" s="13" customFormat="1">
      <c r="A342" s="13"/>
      <c r="B342" s="230"/>
      <c r="C342" s="231"/>
      <c r="D342" s="232" t="s">
        <v>242</v>
      </c>
      <c r="E342" s="233" t="s">
        <v>1</v>
      </c>
      <c r="F342" s="234" t="s">
        <v>522</v>
      </c>
      <c r="G342" s="231"/>
      <c r="H342" s="235">
        <v>6</v>
      </c>
      <c r="I342" s="236"/>
      <c r="J342" s="231"/>
      <c r="K342" s="231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242</v>
      </c>
      <c r="AU342" s="241" t="s">
        <v>88</v>
      </c>
      <c r="AV342" s="13" t="s">
        <v>88</v>
      </c>
      <c r="AW342" s="13" t="s">
        <v>34</v>
      </c>
      <c r="AX342" s="13" t="s">
        <v>78</v>
      </c>
      <c r="AY342" s="241" t="s">
        <v>234</v>
      </c>
    </row>
    <row r="343" s="14" customFormat="1">
      <c r="A343" s="14"/>
      <c r="B343" s="242"/>
      <c r="C343" s="243"/>
      <c r="D343" s="232" t="s">
        <v>242</v>
      </c>
      <c r="E343" s="244" t="s">
        <v>1</v>
      </c>
      <c r="F343" s="245" t="s">
        <v>244</v>
      </c>
      <c r="G343" s="243"/>
      <c r="H343" s="246">
        <v>18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242</v>
      </c>
      <c r="AU343" s="252" t="s">
        <v>88</v>
      </c>
      <c r="AV343" s="14" t="s">
        <v>240</v>
      </c>
      <c r="AW343" s="14" t="s">
        <v>34</v>
      </c>
      <c r="AX343" s="14" t="s">
        <v>86</v>
      </c>
      <c r="AY343" s="252" t="s">
        <v>234</v>
      </c>
    </row>
    <row r="344" s="2" customFormat="1" ht="24.15" customHeight="1">
      <c r="A344" s="39"/>
      <c r="B344" s="40"/>
      <c r="C344" s="217" t="s">
        <v>523</v>
      </c>
      <c r="D344" s="217" t="s">
        <v>236</v>
      </c>
      <c r="E344" s="218" t="s">
        <v>524</v>
      </c>
      <c r="F344" s="219" t="s">
        <v>525</v>
      </c>
      <c r="G344" s="220" t="s">
        <v>131</v>
      </c>
      <c r="H344" s="221">
        <v>23.355</v>
      </c>
      <c r="I344" s="222"/>
      <c r="J344" s="223">
        <f>ROUND(I344*H344,2)</f>
        <v>0</v>
      </c>
      <c r="K344" s="219" t="s">
        <v>239</v>
      </c>
      <c r="L344" s="45"/>
      <c r="M344" s="224" t="s">
        <v>1</v>
      </c>
      <c r="N344" s="225" t="s">
        <v>43</v>
      </c>
      <c r="O344" s="92"/>
      <c r="P344" s="226">
        <f>O344*H344</f>
        <v>0</v>
      </c>
      <c r="Q344" s="226">
        <v>0.033579999999999999</v>
      </c>
      <c r="R344" s="226">
        <f>Q344*H344</f>
        <v>0.78426090000000004</v>
      </c>
      <c r="S344" s="226">
        <v>0</v>
      </c>
      <c r="T344" s="22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8" t="s">
        <v>240</v>
      </c>
      <c r="AT344" s="228" t="s">
        <v>236</v>
      </c>
      <c r="AU344" s="228" t="s">
        <v>88</v>
      </c>
      <c r="AY344" s="18" t="s">
        <v>234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8" t="s">
        <v>86</v>
      </c>
      <c r="BK344" s="229">
        <f>ROUND(I344*H344,2)</f>
        <v>0</v>
      </c>
      <c r="BL344" s="18" t="s">
        <v>240</v>
      </c>
      <c r="BM344" s="228" t="s">
        <v>526</v>
      </c>
    </row>
    <row r="345" s="16" customFormat="1">
      <c r="A345" s="16"/>
      <c r="B345" s="264"/>
      <c r="C345" s="265"/>
      <c r="D345" s="232" t="s">
        <v>242</v>
      </c>
      <c r="E345" s="266" t="s">
        <v>1</v>
      </c>
      <c r="F345" s="267" t="s">
        <v>527</v>
      </c>
      <c r="G345" s="265"/>
      <c r="H345" s="266" t="s">
        <v>1</v>
      </c>
      <c r="I345" s="268"/>
      <c r="J345" s="265"/>
      <c r="K345" s="265"/>
      <c r="L345" s="269"/>
      <c r="M345" s="270"/>
      <c r="N345" s="271"/>
      <c r="O345" s="271"/>
      <c r="P345" s="271"/>
      <c r="Q345" s="271"/>
      <c r="R345" s="271"/>
      <c r="S345" s="271"/>
      <c r="T345" s="272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73" t="s">
        <v>242</v>
      </c>
      <c r="AU345" s="273" t="s">
        <v>88</v>
      </c>
      <c r="AV345" s="16" t="s">
        <v>86</v>
      </c>
      <c r="AW345" s="16" t="s">
        <v>34</v>
      </c>
      <c r="AX345" s="16" t="s">
        <v>78</v>
      </c>
      <c r="AY345" s="273" t="s">
        <v>234</v>
      </c>
    </row>
    <row r="346" s="13" customFormat="1">
      <c r="A346" s="13"/>
      <c r="B346" s="230"/>
      <c r="C346" s="231"/>
      <c r="D346" s="232" t="s">
        <v>242</v>
      </c>
      <c r="E346" s="233" t="s">
        <v>1</v>
      </c>
      <c r="F346" s="234" t="s">
        <v>528</v>
      </c>
      <c r="G346" s="231"/>
      <c r="H346" s="235">
        <v>0.70499999999999996</v>
      </c>
      <c r="I346" s="236"/>
      <c r="J346" s="231"/>
      <c r="K346" s="231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242</v>
      </c>
      <c r="AU346" s="241" t="s">
        <v>88</v>
      </c>
      <c r="AV346" s="13" t="s">
        <v>88</v>
      </c>
      <c r="AW346" s="13" t="s">
        <v>34</v>
      </c>
      <c r="AX346" s="13" t="s">
        <v>78</v>
      </c>
      <c r="AY346" s="241" t="s">
        <v>234</v>
      </c>
    </row>
    <row r="347" s="13" customFormat="1">
      <c r="A347" s="13"/>
      <c r="B347" s="230"/>
      <c r="C347" s="231"/>
      <c r="D347" s="232" t="s">
        <v>242</v>
      </c>
      <c r="E347" s="233" t="s">
        <v>1</v>
      </c>
      <c r="F347" s="234" t="s">
        <v>529</v>
      </c>
      <c r="G347" s="231"/>
      <c r="H347" s="235">
        <v>1.0740000000000001</v>
      </c>
      <c r="I347" s="236"/>
      <c r="J347" s="231"/>
      <c r="K347" s="231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242</v>
      </c>
      <c r="AU347" s="241" t="s">
        <v>88</v>
      </c>
      <c r="AV347" s="13" t="s">
        <v>88</v>
      </c>
      <c r="AW347" s="13" t="s">
        <v>34</v>
      </c>
      <c r="AX347" s="13" t="s">
        <v>78</v>
      </c>
      <c r="AY347" s="241" t="s">
        <v>234</v>
      </c>
    </row>
    <row r="348" s="13" customFormat="1">
      <c r="A348" s="13"/>
      <c r="B348" s="230"/>
      <c r="C348" s="231"/>
      <c r="D348" s="232" t="s">
        <v>242</v>
      </c>
      <c r="E348" s="233" t="s">
        <v>1</v>
      </c>
      <c r="F348" s="234" t="s">
        <v>530</v>
      </c>
      <c r="G348" s="231"/>
      <c r="H348" s="235">
        <v>15.6</v>
      </c>
      <c r="I348" s="236"/>
      <c r="J348" s="231"/>
      <c r="K348" s="231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242</v>
      </c>
      <c r="AU348" s="241" t="s">
        <v>88</v>
      </c>
      <c r="AV348" s="13" t="s">
        <v>88</v>
      </c>
      <c r="AW348" s="13" t="s">
        <v>34</v>
      </c>
      <c r="AX348" s="13" t="s">
        <v>78</v>
      </c>
      <c r="AY348" s="241" t="s">
        <v>234</v>
      </c>
    </row>
    <row r="349" s="13" customFormat="1">
      <c r="A349" s="13"/>
      <c r="B349" s="230"/>
      <c r="C349" s="231"/>
      <c r="D349" s="232" t="s">
        <v>242</v>
      </c>
      <c r="E349" s="233" t="s">
        <v>1</v>
      </c>
      <c r="F349" s="234" t="s">
        <v>531</v>
      </c>
      <c r="G349" s="231"/>
      <c r="H349" s="235">
        <v>1.5960000000000001</v>
      </c>
      <c r="I349" s="236"/>
      <c r="J349" s="231"/>
      <c r="K349" s="231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242</v>
      </c>
      <c r="AU349" s="241" t="s">
        <v>88</v>
      </c>
      <c r="AV349" s="13" t="s">
        <v>88</v>
      </c>
      <c r="AW349" s="13" t="s">
        <v>34</v>
      </c>
      <c r="AX349" s="13" t="s">
        <v>78</v>
      </c>
      <c r="AY349" s="241" t="s">
        <v>234</v>
      </c>
    </row>
    <row r="350" s="13" customFormat="1">
      <c r="A350" s="13"/>
      <c r="B350" s="230"/>
      <c r="C350" s="231"/>
      <c r="D350" s="232" t="s">
        <v>242</v>
      </c>
      <c r="E350" s="233" t="s">
        <v>1</v>
      </c>
      <c r="F350" s="234" t="s">
        <v>532</v>
      </c>
      <c r="G350" s="231"/>
      <c r="H350" s="235">
        <v>2.2200000000000002</v>
      </c>
      <c r="I350" s="236"/>
      <c r="J350" s="231"/>
      <c r="K350" s="231"/>
      <c r="L350" s="237"/>
      <c r="M350" s="238"/>
      <c r="N350" s="239"/>
      <c r="O350" s="239"/>
      <c r="P350" s="239"/>
      <c r="Q350" s="239"/>
      <c r="R350" s="239"/>
      <c r="S350" s="239"/>
      <c r="T350" s="24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1" t="s">
        <v>242</v>
      </c>
      <c r="AU350" s="241" t="s">
        <v>88</v>
      </c>
      <c r="AV350" s="13" t="s">
        <v>88</v>
      </c>
      <c r="AW350" s="13" t="s">
        <v>34</v>
      </c>
      <c r="AX350" s="13" t="s">
        <v>78</v>
      </c>
      <c r="AY350" s="241" t="s">
        <v>234</v>
      </c>
    </row>
    <row r="351" s="13" customFormat="1">
      <c r="A351" s="13"/>
      <c r="B351" s="230"/>
      <c r="C351" s="231"/>
      <c r="D351" s="232" t="s">
        <v>242</v>
      </c>
      <c r="E351" s="233" t="s">
        <v>1</v>
      </c>
      <c r="F351" s="234" t="s">
        <v>533</v>
      </c>
      <c r="G351" s="231"/>
      <c r="H351" s="235">
        <v>2.1600000000000001</v>
      </c>
      <c r="I351" s="236"/>
      <c r="J351" s="231"/>
      <c r="K351" s="231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242</v>
      </c>
      <c r="AU351" s="241" t="s">
        <v>88</v>
      </c>
      <c r="AV351" s="13" t="s">
        <v>88</v>
      </c>
      <c r="AW351" s="13" t="s">
        <v>34</v>
      </c>
      <c r="AX351" s="13" t="s">
        <v>78</v>
      </c>
      <c r="AY351" s="241" t="s">
        <v>234</v>
      </c>
    </row>
    <row r="352" s="14" customFormat="1">
      <c r="A352" s="14"/>
      <c r="B352" s="242"/>
      <c r="C352" s="243"/>
      <c r="D352" s="232" t="s">
        <v>242</v>
      </c>
      <c r="E352" s="244" t="s">
        <v>1</v>
      </c>
      <c r="F352" s="245" t="s">
        <v>244</v>
      </c>
      <c r="G352" s="243"/>
      <c r="H352" s="246">
        <v>23.355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242</v>
      </c>
      <c r="AU352" s="252" t="s">
        <v>88</v>
      </c>
      <c r="AV352" s="14" t="s">
        <v>240</v>
      </c>
      <c r="AW352" s="14" t="s">
        <v>34</v>
      </c>
      <c r="AX352" s="14" t="s">
        <v>86</v>
      </c>
      <c r="AY352" s="252" t="s">
        <v>234</v>
      </c>
    </row>
    <row r="353" s="2" customFormat="1" ht="24.15" customHeight="1">
      <c r="A353" s="39"/>
      <c r="B353" s="40"/>
      <c r="C353" s="217" t="s">
        <v>534</v>
      </c>
      <c r="D353" s="217" t="s">
        <v>236</v>
      </c>
      <c r="E353" s="218" t="s">
        <v>535</v>
      </c>
      <c r="F353" s="219" t="s">
        <v>536</v>
      </c>
      <c r="G353" s="220" t="s">
        <v>131</v>
      </c>
      <c r="H353" s="221">
        <v>30.27</v>
      </c>
      <c r="I353" s="222"/>
      <c r="J353" s="223">
        <f>ROUND(I353*H353,2)</f>
        <v>0</v>
      </c>
      <c r="K353" s="219" t="s">
        <v>239</v>
      </c>
      <c r="L353" s="45"/>
      <c r="M353" s="224" t="s">
        <v>1</v>
      </c>
      <c r="N353" s="225" t="s">
        <v>43</v>
      </c>
      <c r="O353" s="92"/>
      <c r="P353" s="226">
        <f>O353*H353</f>
        <v>0</v>
      </c>
      <c r="Q353" s="226">
        <v>0.026100000000000002</v>
      </c>
      <c r="R353" s="226">
        <f>Q353*H353</f>
        <v>0.79004700000000005</v>
      </c>
      <c r="S353" s="226">
        <v>0</v>
      </c>
      <c r="T353" s="22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8" t="s">
        <v>240</v>
      </c>
      <c r="AT353" s="228" t="s">
        <v>236</v>
      </c>
      <c r="AU353" s="228" t="s">
        <v>88</v>
      </c>
      <c r="AY353" s="18" t="s">
        <v>234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8" t="s">
        <v>86</v>
      </c>
      <c r="BK353" s="229">
        <f>ROUND(I353*H353,2)</f>
        <v>0</v>
      </c>
      <c r="BL353" s="18" t="s">
        <v>240</v>
      </c>
      <c r="BM353" s="228" t="s">
        <v>537</v>
      </c>
    </row>
    <row r="354" s="16" customFormat="1">
      <c r="A354" s="16"/>
      <c r="B354" s="264"/>
      <c r="C354" s="265"/>
      <c r="D354" s="232" t="s">
        <v>242</v>
      </c>
      <c r="E354" s="266" t="s">
        <v>1</v>
      </c>
      <c r="F354" s="267" t="s">
        <v>538</v>
      </c>
      <c r="G354" s="265"/>
      <c r="H354" s="266" t="s">
        <v>1</v>
      </c>
      <c r="I354" s="268"/>
      <c r="J354" s="265"/>
      <c r="K354" s="265"/>
      <c r="L354" s="269"/>
      <c r="M354" s="270"/>
      <c r="N354" s="271"/>
      <c r="O354" s="271"/>
      <c r="P354" s="271"/>
      <c r="Q354" s="271"/>
      <c r="R354" s="271"/>
      <c r="S354" s="271"/>
      <c r="T354" s="272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73" t="s">
        <v>242</v>
      </c>
      <c r="AU354" s="273" t="s">
        <v>88</v>
      </c>
      <c r="AV354" s="16" t="s">
        <v>86</v>
      </c>
      <c r="AW354" s="16" t="s">
        <v>34</v>
      </c>
      <c r="AX354" s="16" t="s">
        <v>78</v>
      </c>
      <c r="AY354" s="273" t="s">
        <v>234</v>
      </c>
    </row>
    <row r="355" s="13" customFormat="1">
      <c r="A355" s="13"/>
      <c r="B355" s="230"/>
      <c r="C355" s="231"/>
      <c r="D355" s="232" t="s">
        <v>242</v>
      </c>
      <c r="E355" s="233" t="s">
        <v>1</v>
      </c>
      <c r="F355" s="234" t="s">
        <v>146</v>
      </c>
      <c r="G355" s="231"/>
      <c r="H355" s="235">
        <v>30.27</v>
      </c>
      <c r="I355" s="236"/>
      <c r="J355" s="231"/>
      <c r="K355" s="231"/>
      <c r="L355" s="237"/>
      <c r="M355" s="238"/>
      <c r="N355" s="239"/>
      <c r="O355" s="239"/>
      <c r="P355" s="239"/>
      <c r="Q355" s="239"/>
      <c r="R355" s="239"/>
      <c r="S355" s="239"/>
      <c r="T355" s="24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1" t="s">
        <v>242</v>
      </c>
      <c r="AU355" s="241" t="s">
        <v>88</v>
      </c>
      <c r="AV355" s="13" t="s">
        <v>88</v>
      </c>
      <c r="AW355" s="13" t="s">
        <v>34</v>
      </c>
      <c r="AX355" s="13" t="s">
        <v>78</v>
      </c>
      <c r="AY355" s="241" t="s">
        <v>234</v>
      </c>
    </row>
    <row r="356" s="14" customFormat="1">
      <c r="A356" s="14"/>
      <c r="B356" s="242"/>
      <c r="C356" s="243"/>
      <c r="D356" s="232" t="s">
        <v>242</v>
      </c>
      <c r="E356" s="244" t="s">
        <v>1</v>
      </c>
      <c r="F356" s="245" t="s">
        <v>244</v>
      </c>
      <c r="G356" s="243"/>
      <c r="H356" s="246">
        <v>30.27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2" t="s">
        <v>242</v>
      </c>
      <c r="AU356" s="252" t="s">
        <v>88</v>
      </c>
      <c r="AV356" s="14" t="s">
        <v>240</v>
      </c>
      <c r="AW356" s="14" t="s">
        <v>34</v>
      </c>
      <c r="AX356" s="14" t="s">
        <v>86</v>
      </c>
      <c r="AY356" s="252" t="s">
        <v>234</v>
      </c>
    </row>
    <row r="357" s="2" customFormat="1" ht="24.15" customHeight="1">
      <c r="A357" s="39"/>
      <c r="B357" s="40"/>
      <c r="C357" s="217" t="s">
        <v>539</v>
      </c>
      <c r="D357" s="217" t="s">
        <v>236</v>
      </c>
      <c r="E357" s="218" t="s">
        <v>540</v>
      </c>
      <c r="F357" s="219" t="s">
        <v>541</v>
      </c>
      <c r="G357" s="220" t="s">
        <v>96</v>
      </c>
      <c r="H357" s="221">
        <v>237.72</v>
      </c>
      <c r="I357" s="222"/>
      <c r="J357" s="223">
        <f>ROUND(I357*H357,2)</f>
        <v>0</v>
      </c>
      <c r="K357" s="219" t="s">
        <v>239</v>
      </c>
      <c r="L357" s="45"/>
      <c r="M357" s="224" t="s">
        <v>1</v>
      </c>
      <c r="N357" s="225" t="s">
        <v>43</v>
      </c>
      <c r="O357" s="92"/>
      <c r="P357" s="226">
        <f>O357*H357</f>
        <v>0</v>
      </c>
      <c r="Q357" s="226">
        <v>0.0015</v>
      </c>
      <c r="R357" s="226">
        <f>Q357*H357</f>
        <v>0.35658000000000001</v>
      </c>
      <c r="S357" s="226">
        <v>0</v>
      </c>
      <c r="T357" s="22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8" t="s">
        <v>240</v>
      </c>
      <c r="AT357" s="228" t="s">
        <v>236</v>
      </c>
      <c r="AU357" s="228" t="s">
        <v>88</v>
      </c>
      <c r="AY357" s="18" t="s">
        <v>234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8" t="s">
        <v>86</v>
      </c>
      <c r="BK357" s="229">
        <f>ROUND(I357*H357,2)</f>
        <v>0</v>
      </c>
      <c r="BL357" s="18" t="s">
        <v>240</v>
      </c>
      <c r="BM357" s="228" t="s">
        <v>542</v>
      </c>
    </row>
    <row r="358" s="16" customFormat="1">
      <c r="A358" s="16"/>
      <c r="B358" s="264"/>
      <c r="C358" s="265"/>
      <c r="D358" s="232" t="s">
        <v>242</v>
      </c>
      <c r="E358" s="266" t="s">
        <v>1</v>
      </c>
      <c r="F358" s="267" t="s">
        <v>527</v>
      </c>
      <c r="G358" s="265"/>
      <c r="H358" s="266" t="s">
        <v>1</v>
      </c>
      <c r="I358" s="268"/>
      <c r="J358" s="265"/>
      <c r="K358" s="265"/>
      <c r="L358" s="269"/>
      <c r="M358" s="270"/>
      <c r="N358" s="271"/>
      <c r="O358" s="271"/>
      <c r="P358" s="271"/>
      <c r="Q358" s="271"/>
      <c r="R358" s="271"/>
      <c r="S358" s="271"/>
      <c r="T358" s="272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73" t="s">
        <v>242</v>
      </c>
      <c r="AU358" s="273" t="s">
        <v>88</v>
      </c>
      <c r="AV358" s="16" t="s">
        <v>86</v>
      </c>
      <c r="AW358" s="16" t="s">
        <v>34</v>
      </c>
      <c r="AX358" s="16" t="s">
        <v>78</v>
      </c>
      <c r="AY358" s="273" t="s">
        <v>234</v>
      </c>
    </row>
    <row r="359" s="13" customFormat="1">
      <c r="A359" s="13"/>
      <c r="B359" s="230"/>
      <c r="C359" s="231"/>
      <c r="D359" s="232" t="s">
        <v>242</v>
      </c>
      <c r="E359" s="233" t="s">
        <v>1</v>
      </c>
      <c r="F359" s="234" t="s">
        <v>543</v>
      </c>
      <c r="G359" s="231"/>
      <c r="H359" s="235">
        <v>2.3500000000000001</v>
      </c>
      <c r="I359" s="236"/>
      <c r="J359" s="231"/>
      <c r="K359" s="231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242</v>
      </c>
      <c r="AU359" s="241" t="s">
        <v>88</v>
      </c>
      <c r="AV359" s="13" t="s">
        <v>88</v>
      </c>
      <c r="AW359" s="13" t="s">
        <v>34</v>
      </c>
      <c r="AX359" s="13" t="s">
        <v>78</v>
      </c>
      <c r="AY359" s="241" t="s">
        <v>234</v>
      </c>
    </row>
    <row r="360" s="13" customFormat="1">
      <c r="A360" s="13"/>
      <c r="B360" s="230"/>
      <c r="C360" s="231"/>
      <c r="D360" s="232" t="s">
        <v>242</v>
      </c>
      <c r="E360" s="233" t="s">
        <v>1</v>
      </c>
      <c r="F360" s="234" t="s">
        <v>544</v>
      </c>
      <c r="G360" s="231"/>
      <c r="H360" s="235">
        <v>3.5800000000000001</v>
      </c>
      <c r="I360" s="236"/>
      <c r="J360" s="231"/>
      <c r="K360" s="231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242</v>
      </c>
      <c r="AU360" s="241" t="s">
        <v>88</v>
      </c>
      <c r="AV360" s="13" t="s">
        <v>88</v>
      </c>
      <c r="AW360" s="13" t="s">
        <v>34</v>
      </c>
      <c r="AX360" s="13" t="s">
        <v>78</v>
      </c>
      <c r="AY360" s="241" t="s">
        <v>234</v>
      </c>
    </row>
    <row r="361" s="13" customFormat="1">
      <c r="A361" s="13"/>
      <c r="B361" s="230"/>
      <c r="C361" s="231"/>
      <c r="D361" s="232" t="s">
        <v>242</v>
      </c>
      <c r="E361" s="233" t="s">
        <v>1</v>
      </c>
      <c r="F361" s="234" t="s">
        <v>545</v>
      </c>
      <c r="G361" s="231"/>
      <c r="H361" s="235">
        <v>52</v>
      </c>
      <c r="I361" s="236"/>
      <c r="J361" s="231"/>
      <c r="K361" s="231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242</v>
      </c>
      <c r="AU361" s="241" t="s">
        <v>88</v>
      </c>
      <c r="AV361" s="13" t="s">
        <v>88</v>
      </c>
      <c r="AW361" s="13" t="s">
        <v>34</v>
      </c>
      <c r="AX361" s="13" t="s">
        <v>78</v>
      </c>
      <c r="AY361" s="241" t="s">
        <v>234</v>
      </c>
    </row>
    <row r="362" s="13" customFormat="1">
      <c r="A362" s="13"/>
      <c r="B362" s="230"/>
      <c r="C362" s="231"/>
      <c r="D362" s="232" t="s">
        <v>242</v>
      </c>
      <c r="E362" s="233" t="s">
        <v>1</v>
      </c>
      <c r="F362" s="234" t="s">
        <v>546</v>
      </c>
      <c r="G362" s="231"/>
      <c r="H362" s="235">
        <v>5.3200000000000003</v>
      </c>
      <c r="I362" s="236"/>
      <c r="J362" s="231"/>
      <c r="K362" s="231"/>
      <c r="L362" s="237"/>
      <c r="M362" s="238"/>
      <c r="N362" s="239"/>
      <c r="O362" s="239"/>
      <c r="P362" s="239"/>
      <c r="Q362" s="239"/>
      <c r="R362" s="239"/>
      <c r="S362" s="239"/>
      <c r="T362" s="24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1" t="s">
        <v>242</v>
      </c>
      <c r="AU362" s="241" t="s">
        <v>88</v>
      </c>
      <c r="AV362" s="13" t="s">
        <v>88</v>
      </c>
      <c r="AW362" s="13" t="s">
        <v>34</v>
      </c>
      <c r="AX362" s="13" t="s">
        <v>78</v>
      </c>
      <c r="AY362" s="241" t="s">
        <v>234</v>
      </c>
    </row>
    <row r="363" s="13" customFormat="1">
      <c r="A363" s="13"/>
      <c r="B363" s="230"/>
      <c r="C363" s="231"/>
      <c r="D363" s="232" t="s">
        <v>242</v>
      </c>
      <c r="E363" s="233" t="s">
        <v>1</v>
      </c>
      <c r="F363" s="234" t="s">
        <v>547</v>
      </c>
      <c r="G363" s="231"/>
      <c r="H363" s="235">
        <v>7.4000000000000004</v>
      </c>
      <c r="I363" s="236"/>
      <c r="J363" s="231"/>
      <c r="K363" s="231"/>
      <c r="L363" s="237"/>
      <c r="M363" s="238"/>
      <c r="N363" s="239"/>
      <c r="O363" s="239"/>
      <c r="P363" s="239"/>
      <c r="Q363" s="239"/>
      <c r="R363" s="239"/>
      <c r="S363" s="239"/>
      <c r="T363" s="24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242</v>
      </c>
      <c r="AU363" s="241" t="s">
        <v>88</v>
      </c>
      <c r="AV363" s="13" t="s">
        <v>88</v>
      </c>
      <c r="AW363" s="13" t="s">
        <v>34</v>
      </c>
      <c r="AX363" s="13" t="s">
        <v>78</v>
      </c>
      <c r="AY363" s="241" t="s">
        <v>234</v>
      </c>
    </row>
    <row r="364" s="13" customFormat="1">
      <c r="A364" s="13"/>
      <c r="B364" s="230"/>
      <c r="C364" s="231"/>
      <c r="D364" s="232" t="s">
        <v>242</v>
      </c>
      <c r="E364" s="233" t="s">
        <v>1</v>
      </c>
      <c r="F364" s="234" t="s">
        <v>548</v>
      </c>
      <c r="G364" s="231"/>
      <c r="H364" s="235">
        <v>7.2000000000000002</v>
      </c>
      <c r="I364" s="236"/>
      <c r="J364" s="231"/>
      <c r="K364" s="231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242</v>
      </c>
      <c r="AU364" s="241" t="s">
        <v>88</v>
      </c>
      <c r="AV364" s="13" t="s">
        <v>88</v>
      </c>
      <c r="AW364" s="13" t="s">
        <v>34</v>
      </c>
      <c r="AX364" s="13" t="s">
        <v>78</v>
      </c>
      <c r="AY364" s="241" t="s">
        <v>234</v>
      </c>
    </row>
    <row r="365" s="15" customFormat="1">
      <c r="A365" s="15"/>
      <c r="B365" s="253"/>
      <c r="C365" s="254"/>
      <c r="D365" s="232" t="s">
        <v>242</v>
      </c>
      <c r="E365" s="255" t="s">
        <v>1</v>
      </c>
      <c r="F365" s="256" t="s">
        <v>250</v>
      </c>
      <c r="G365" s="254"/>
      <c r="H365" s="257">
        <v>77.849999999999994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3" t="s">
        <v>242</v>
      </c>
      <c r="AU365" s="263" t="s">
        <v>88</v>
      </c>
      <c r="AV365" s="15" t="s">
        <v>93</v>
      </c>
      <c r="AW365" s="15" t="s">
        <v>34</v>
      </c>
      <c r="AX365" s="15" t="s">
        <v>78</v>
      </c>
      <c r="AY365" s="263" t="s">
        <v>234</v>
      </c>
    </row>
    <row r="366" s="16" customFormat="1">
      <c r="A366" s="16"/>
      <c r="B366" s="264"/>
      <c r="C366" s="265"/>
      <c r="D366" s="232" t="s">
        <v>242</v>
      </c>
      <c r="E366" s="266" t="s">
        <v>1</v>
      </c>
      <c r="F366" s="267" t="s">
        <v>549</v>
      </c>
      <c r="G366" s="265"/>
      <c r="H366" s="266" t="s">
        <v>1</v>
      </c>
      <c r="I366" s="268"/>
      <c r="J366" s="265"/>
      <c r="K366" s="265"/>
      <c r="L366" s="269"/>
      <c r="M366" s="270"/>
      <c r="N366" s="271"/>
      <c r="O366" s="271"/>
      <c r="P366" s="271"/>
      <c r="Q366" s="271"/>
      <c r="R366" s="271"/>
      <c r="S366" s="271"/>
      <c r="T366" s="272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73" t="s">
        <v>242</v>
      </c>
      <c r="AU366" s="273" t="s">
        <v>88</v>
      </c>
      <c r="AV366" s="16" t="s">
        <v>86</v>
      </c>
      <c r="AW366" s="16" t="s">
        <v>34</v>
      </c>
      <c r="AX366" s="16" t="s">
        <v>78</v>
      </c>
      <c r="AY366" s="273" t="s">
        <v>234</v>
      </c>
    </row>
    <row r="367" s="16" customFormat="1">
      <c r="A367" s="16"/>
      <c r="B367" s="264"/>
      <c r="C367" s="265"/>
      <c r="D367" s="232" t="s">
        <v>242</v>
      </c>
      <c r="E367" s="266" t="s">
        <v>1</v>
      </c>
      <c r="F367" s="267" t="s">
        <v>480</v>
      </c>
      <c r="G367" s="265"/>
      <c r="H367" s="266" t="s">
        <v>1</v>
      </c>
      <c r="I367" s="268"/>
      <c r="J367" s="265"/>
      <c r="K367" s="265"/>
      <c r="L367" s="269"/>
      <c r="M367" s="270"/>
      <c r="N367" s="271"/>
      <c r="O367" s="271"/>
      <c r="P367" s="271"/>
      <c r="Q367" s="271"/>
      <c r="R367" s="271"/>
      <c r="S367" s="271"/>
      <c r="T367" s="272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73" t="s">
        <v>242</v>
      </c>
      <c r="AU367" s="273" t="s">
        <v>88</v>
      </c>
      <c r="AV367" s="16" t="s">
        <v>86</v>
      </c>
      <c r="AW367" s="16" t="s">
        <v>34</v>
      </c>
      <c r="AX367" s="16" t="s">
        <v>78</v>
      </c>
      <c r="AY367" s="273" t="s">
        <v>234</v>
      </c>
    </row>
    <row r="368" s="13" customFormat="1">
      <c r="A368" s="13"/>
      <c r="B368" s="230"/>
      <c r="C368" s="231"/>
      <c r="D368" s="232" t="s">
        <v>242</v>
      </c>
      <c r="E368" s="233" t="s">
        <v>1</v>
      </c>
      <c r="F368" s="234" t="s">
        <v>550</v>
      </c>
      <c r="G368" s="231"/>
      <c r="H368" s="235">
        <v>5</v>
      </c>
      <c r="I368" s="236"/>
      <c r="J368" s="231"/>
      <c r="K368" s="231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242</v>
      </c>
      <c r="AU368" s="241" t="s">
        <v>88</v>
      </c>
      <c r="AV368" s="13" t="s">
        <v>88</v>
      </c>
      <c r="AW368" s="13" t="s">
        <v>34</v>
      </c>
      <c r="AX368" s="13" t="s">
        <v>78</v>
      </c>
      <c r="AY368" s="241" t="s">
        <v>234</v>
      </c>
    </row>
    <row r="369" s="16" customFormat="1">
      <c r="A369" s="16"/>
      <c r="B369" s="264"/>
      <c r="C369" s="265"/>
      <c r="D369" s="232" t="s">
        <v>242</v>
      </c>
      <c r="E369" s="266" t="s">
        <v>1</v>
      </c>
      <c r="F369" s="267" t="s">
        <v>482</v>
      </c>
      <c r="G369" s="265"/>
      <c r="H369" s="266" t="s">
        <v>1</v>
      </c>
      <c r="I369" s="268"/>
      <c r="J369" s="265"/>
      <c r="K369" s="265"/>
      <c r="L369" s="269"/>
      <c r="M369" s="270"/>
      <c r="N369" s="271"/>
      <c r="O369" s="271"/>
      <c r="P369" s="271"/>
      <c r="Q369" s="271"/>
      <c r="R369" s="271"/>
      <c r="S369" s="271"/>
      <c r="T369" s="272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273" t="s">
        <v>242</v>
      </c>
      <c r="AU369" s="273" t="s">
        <v>88</v>
      </c>
      <c r="AV369" s="16" t="s">
        <v>86</v>
      </c>
      <c r="AW369" s="16" t="s">
        <v>34</v>
      </c>
      <c r="AX369" s="16" t="s">
        <v>78</v>
      </c>
      <c r="AY369" s="273" t="s">
        <v>234</v>
      </c>
    </row>
    <row r="370" s="13" customFormat="1">
      <c r="A370" s="13"/>
      <c r="B370" s="230"/>
      <c r="C370" s="231"/>
      <c r="D370" s="232" t="s">
        <v>242</v>
      </c>
      <c r="E370" s="233" t="s">
        <v>1</v>
      </c>
      <c r="F370" s="234" t="s">
        <v>551</v>
      </c>
      <c r="G370" s="231"/>
      <c r="H370" s="235">
        <v>4.2999999999999998</v>
      </c>
      <c r="I370" s="236"/>
      <c r="J370" s="231"/>
      <c r="K370" s="231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242</v>
      </c>
      <c r="AU370" s="241" t="s">
        <v>88</v>
      </c>
      <c r="AV370" s="13" t="s">
        <v>88</v>
      </c>
      <c r="AW370" s="13" t="s">
        <v>34</v>
      </c>
      <c r="AX370" s="13" t="s">
        <v>78</v>
      </c>
      <c r="AY370" s="241" t="s">
        <v>234</v>
      </c>
    </row>
    <row r="371" s="16" customFormat="1">
      <c r="A371" s="16"/>
      <c r="B371" s="264"/>
      <c r="C371" s="265"/>
      <c r="D371" s="232" t="s">
        <v>242</v>
      </c>
      <c r="E371" s="266" t="s">
        <v>1</v>
      </c>
      <c r="F371" s="267" t="s">
        <v>484</v>
      </c>
      <c r="G371" s="265"/>
      <c r="H371" s="266" t="s">
        <v>1</v>
      </c>
      <c r="I371" s="268"/>
      <c r="J371" s="265"/>
      <c r="K371" s="265"/>
      <c r="L371" s="269"/>
      <c r="M371" s="270"/>
      <c r="N371" s="271"/>
      <c r="O371" s="271"/>
      <c r="P371" s="271"/>
      <c r="Q371" s="271"/>
      <c r="R371" s="271"/>
      <c r="S371" s="271"/>
      <c r="T371" s="272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73" t="s">
        <v>242</v>
      </c>
      <c r="AU371" s="273" t="s">
        <v>88</v>
      </c>
      <c r="AV371" s="16" t="s">
        <v>86</v>
      </c>
      <c r="AW371" s="16" t="s">
        <v>34</v>
      </c>
      <c r="AX371" s="16" t="s">
        <v>78</v>
      </c>
      <c r="AY371" s="273" t="s">
        <v>234</v>
      </c>
    </row>
    <row r="372" s="13" customFormat="1">
      <c r="A372" s="13"/>
      <c r="B372" s="230"/>
      <c r="C372" s="231"/>
      <c r="D372" s="232" t="s">
        <v>242</v>
      </c>
      <c r="E372" s="233" t="s">
        <v>1</v>
      </c>
      <c r="F372" s="234" t="s">
        <v>552</v>
      </c>
      <c r="G372" s="231"/>
      <c r="H372" s="235">
        <v>10</v>
      </c>
      <c r="I372" s="236"/>
      <c r="J372" s="231"/>
      <c r="K372" s="231"/>
      <c r="L372" s="237"/>
      <c r="M372" s="238"/>
      <c r="N372" s="239"/>
      <c r="O372" s="239"/>
      <c r="P372" s="239"/>
      <c r="Q372" s="239"/>
      <c r="R372" s="239"/>
      <c r="S372" s="239"/>
      <c r="T372" s="24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1" t="s">
        <v>242</v>
      </c>
      <c r="AU372" s="241" t="s">
        <v>88</v>
      </c>
      <c r="AV372" s="13" t="s">
        <v>88</v>
      </c>
      <c r="AW372" s="13" t="s">
        <v>34</v>
      </c>
      <c r="AX372" s="13" t="s">
        <v>78</v>
      </c>
      <c r="AY372" s="241" t="s">
        <v>234</v>
      </c>
    </row>
    <row r="373" s="16" customFormat="1">
      <c r="A373" s="16"/>
      <c r="B373" s="264"/>
      <c r="C373" s="265"/>
      <c r="D373" s="232" t="s">
        <v>242</v>
      </c>
      <c r="E373" s="266" t="s">
        <v>1</v>
      </c>
      <c r="F373" s="267" t="s">
        <v>553</v>
      </c>
      <c r="G373" s="265"/>
      <c r="H373" s="266" t="s">
        <v>1</v>
      </c>
      <c r="I373" s="268"/>
      <c r="J373" s="265"/>
      <c r="K373" s="265"/>
      <c r="L373" s="269"/>
      <c r="M373" s="270"/>
      <c r="N373" s="271"/>
      <c r="O373" s="271"/>
      <c r="P373" s="271"/>
      <c r="Q373" s="271"/>
      <c r="R373" s="271"/>
      <c r="S373" s="271"/>
      <c r="T373" s="272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73" t="s">
        <v>242</v>
      </c>
      <c r="AU373" s="273" t="s">
        <v>88</v>
      </c>
      <c r="AV373" s="16" t="s">
        <v>86</v>
      </c>
      <c r="AW373" s="16" t="s">
        <v>34</v>
      </c>
      <c r="AX373" s="16" t="s">
        <v>78</v>
      </c>
      <c r="AY373" s="273" t="s">
        <v>234</v>
      </c>
    </row>
    <row r="374" s="13" customFormat="1">
      <c r="A374" s="13"/>
      <c r="B374" s="230"/>
      <c r="C374" s="231"/>
      <c r="D374" s="232" t="s">
        <v>242</v>
      </c>
      <c r="E374" s="233" t="s">
        <v>1</v>
      </c>
      <c r="F374" s="234" t="s">
        <v>554</v>
      </c>
      <c r="G374" s="231"/>
      <c r="H374" s="235">
        <v>10.800000000000001</v>
      </c>
      <c r="I374" s="236"/>
      <c r="J374" s="231"/>
      <c r="K374" s="231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242</v>
      </c>
      <c r="AU374" s="241" t="s">
        <v>88</v>
      </c>
      <c r="AV374" s="13" t="s">
        <v>88</v>
      </c>
      <c r="AW374" s="13" t="s">
        <v>34</v>
      </c>
      <c r="AX374" s="13" t="s">
        <v>78</v>
      </c>
      <c r="AY374" s="241" t="s">
        <v>234</v>
      </c>
    </row>
    <row r="375" s="16" customFormat="1">
      <c r="A375" s="16"/>
      <c r="B375" s="264"/>
      <c r="C375" s="265"/>
      <c r="D375" s="232" t="s">
        <v>242</v>
      </c>
      <c r="E375" s="266" t="s">
        <v>1</v>
      </c>
      <c r="F375" s="267" t="s">
        <v>555</v>
      </c>
      <c r="G375" s="265"/>
      <c r="H375" s="266" t="s">
        <v>1</v>
      </c>
      <c r="I375" s="268"/>
      <c r="J375" s="265"/>
      <c r="K375" s="265"/>
      <c r="L375" s="269"/>
      <c r="M375" s="270"/>
      <c r="N375" s="271"/>
      <c r="O375" s="271"/>
      <c r="P375" s="271"/>
      <c r="Q375" s="271"/>
      <c r="R375" s="271"/>
      <c r="S375" s="271"/>
      <c r="T375" s="272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73" t="s">
        <v>242</v>
      </c>
      <c r="AU375" s="273" t="s">
        <v>88</v>
      </c>
      <c r="AV375" s="16" t="s">
        <v>86</v>
      </c>
      <c r="AW375" s="16" t="s">
        <v>34</v>
      </c>
      <c r="AX375" s="16" t="s">
        <v>78</v>
      </c>
      <c r="AY375" s="273" t="s">
        <v>234</v>
      </c>
    </row>
    <row r="376" s="13" customFormat="1">
      <c r="A376" s="13"/>
      <c r="B376" s="230"/>
      <c r="C376" s="231"/>
      <c r="D376" s="232" t="s">
        <v>242</v>
      </c>
      <c r="E376" s="233" t="s">
        <v>1</v>
      </c>
      <c r="F376" s="234" t="s">
        <v>556</v>
      </c>
      <c r="G376" s="231"/>
      <c r="H376" s="235">
        <v>8.3200000000000003</v>
      </c>
      <c r="I376" s="236"/>
      <c r="J376" s="231"/>
      <c r="K376" s="231"/>
      <c r="L376" s="237"/>
      <c r="M376" s="238"/>
      <c r="N376" s="239"/>
      <c r="O376" s="239"/>
      <c r="P376" s="239"/>
      <c r="Q376" s="239"/>
      <c r="R376" s="239"/>
      <c r="S376" s="239"/>
      <c r="T376" s="24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1" t="s">
        <v>242</v>
      </c>
      <c r="AU376" s="241" t="s">
        <v>88</v>
      </c>
      <c r="AV376" s="13" t="s">
        <v>88</v>
      </c>
      <c r="AW376" s="13" t="s">
        <v>34</v>
      </c>
      <c r="AX376" s="13" t="s">
        <v>78</v>
      </c>
      <c r="AY376" s="241" t="s">
        <v>234</v>
      </c>
    </row>
    <row r="377" s="15" customFormat="1">
      <c r="A377" s="15"/>
      <c r="B377" s="253"/>
      <c r="C377" s="254"/>
      <c r="D377" s="232" t="s">
        <v>242</v>
      </c>
      <c r="E377" s="255" t="s">
        <v>557</v>
      </c>
      <c r="F377" s="256" t="s">
        <v>250</v>
      </c>
      <c r="G377" s="254"/>
      <c r="H377" s="257">
        <v>38.420000000000002</v>
      </c>
      <c r="I377" s="258"/>
      <c r="J377" s="254"/>
      <c r="K377" s="254"/>
      <c r="L377" s="259"/>
      <c r="M377" s="260"/>
      <c r="N377" s="261"/>
      <c r="O377" s="261"/>
      <c r="P377" s="261"/>
      <c r="Q377" s="261"/>
      <c r="R377" s="261"/>
      <c r="S377" s="261"/>
      <c r="T377" s="262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3" t="s">
        <v>242</v>
      </c>
      <c r="AU377" s="263" t="s">
        <v>88</v>
      </c>
      <c r="AV377" s="15" t="s">
        <v>93</v>
      </c>
      <c r="AW377" s="15" t="s">
        <v>34</v>
      </c>
      <c r="AX377" s="15" t="s">
        <v>78</v>
      </c>
      <c r="AY377" s="263" t="s">
        <v>234</v>
      </c>
    </row>
    <row r="378" s="16" customFormat="1">
      <c r="A378" s="16"/>
      <c r="B378" s="264"/>
      <c r="C378" s="265"/>
      <c r="D378" s="232" t="s">
        <v>242</v>
      </c>
      <c r="E378" s="266" t="s">
        <v>1</v>
      </c>
      <c r="F378" s="267" t="s">
        <v>558</v>
      </c>
      <c r="G378" s="265"/>
      <c r="H378" s="266" t="s">
        <v>1</v>
      </c>
      <c r="I378" s="268"/>
      <c r="J378" s="265"/>
      <c r="K378" s="265"/>
      <c r="L378" s="269"/>
      <c r="M378" s="270"/>
      <c r="N378" s="271"/>
      <c r="O378" s="271"/>
      <c r="P378" s="271"/>
      <c r="Q378" s="271"/>
      <c r="R378" s="271"/>
      <c r="S378" s="271"/>
      <c r="T378" s="272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73" t="s">
        <v>242</v>
      </c>
      <c r="AU378" s="273" t="s">
        <v>88</v>
      </c>
      <c r="AV378" s="16" t="s">
        <v>86</v>
      </c>
      <c r="AW378" s="16" t="s">
        <v>34</v>
      </c>
      <c r="AX378" s="16" t="s">
        <v>78</v>
      </c>
      <c r="AY378" s="273" t="s">
        <v>234</v>
      </c>
    </row>
    <row r="379" s="13" customFormat="1">
      <c r="A379" s="13"/>
      <c r="B379" s="230"/>
      <c r="C379" s="231"/>
      <c r="D379" s="232" t="s">
        <v>242</v>
      </c>
      <c r="E379" s="233" t="s">
        <v>1</v>
      </c>
      <c r="F379" s="234" t="s">
        <v>559</v>
      </c>
      <c r="G379" s="231"/>
      <c r="H379" s="235">
        <v>10</v>
      </c>
      <c r="I379" s="236"/>
      <c r="J379" s="231"/>
      <c r="K379" s="231"/>
      <c r="L379" s="237"/>
      <c r="M379" s="238"/>
      <c r="N379" s="239"/>
      <c r="O379" s="239"/>
      <c r="P379" s="239"/>
      <c r="Q379" s="239"/>
      <c r="R379" s="239"/>
      <c r="S379" s="239"/>
      <c r="T379" s="24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1" t="s">
        <v>242</v>
      </c>
      <c r="AU379" s="241" t="s">
        <v>88</v>
      </c>
      <c r="AV379" s="13" t="s">
        <v>88</v>
      </c>
      <c r="AW379" s="13" t="s">
        <v>34</v>
      </c>
      <c r="AX379" s="13" t="s">
        <v>78</v>
      </c>
      <c r="AY379" s="241" t="s">
        <v>234</v>
      </c>
    </row>
    <row r="380" s="13" customFormat="1">
      <c r="A380" s="13"/>
      <c r="B380" s="230"/>
      <c r="C380" s="231"/>
      <c r="D380" s="232" t="s">
        <v>242</v>
      </c>
      <c r="E380" s="233" t="s">
        <v>1</v>
      </c>
      <c r="F380" s="234" t="s">
        <v>560</v>
      </c>
      <c r="G380" s="231"/>
      <c r="H380" s="235">
        <v>9.8000000000000007</v>
      </c>
      <c r="I380" s="236"/>
      <c r="J380" s="231"/>
      <c r="K380" s="231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242</v>
      </c>
      <c r="AU380" s="241" t="s">
        <v>88</v>
      </c>
      <c r="AV380" s="13" t="s">
        <v>88</v>
      </c>
      <c r="AW380" s="13" t="s">
        <v>34</v>
      </c>
      <c r="AX380" s="13" t="s">
        <v>78</v>
      </c>
      <c r="AY380" s="241" t="s">
        <v>234</v>
      </c>
    </row>
    <row r="381" s="13" customFormat="1">
      <c r="A381" s="13"/>
      <c r="B381" s="230"/>
      <c r="C381" s="231"/>
      <c r="D381" s="232" t="s">
        <v>242</v>
      </c>
      <c r="E381" s="233" t="s">
        <v>1</v>
      </c>
      <c r="F381" s="234" t="s">
        <v>561</v>
      </c>
      <c r="G381" s="231"/>
      <c r="H381" s="235">
        <v>14.4</v>
      </c>
      <c r="I381" s="236"/>
      <c r="J381" s="231"/>
      <c r="K381" s="231"/>
      <c r="L381" s="237"/>
      <c r="M381" s="238"/>
      <c r="N381" s="239"/>
      <c r="O381" s="239"/>
      <c r="P381" s="239"/>
      <c r="Q381" s="239"/>
      <c r="R381" s="239"/>
      <c r="S381" s="239"/>
      <c r="T381" s="24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1" t="s">
        <v>242</v>
      </c>
      <c r="AU381" s="241" t="s">
        <v>88</v>
      </c>
      <c r="AV381" s="13" t="s">
        <v>88</v>
      </c>
      <c r="AW381" s="13" t="s">
        <v>34</v>
      </c>
      <c r="AX381" s="13" t="s">
        <v>78</v>
      </c>
      <c r="AY381" s="241" t="s">
        <v>234</v>
      </c>
    </row>
    <row r="382" s="15" customFormat="1">
      <c r="A382" s="15"/>
      <c r="B382" s="253"/>
      <c r="C382" s="254"/>
      <c r="D382" s="232" t="s">
        <v>242</v>
      </c>
      <c r="E382" s="255" t="s">
        <v>1</v>
      </c>
      <c r="F382" s="256" t="s">
        <v>250</v>
      </c>
      <c r="G382" s="254"/>
      <c r="H382" s="257">
        <v>34.200000000000003</v>
      </c>
      <c r="I382" s="258"/>
      <c r="J382" s="254"/>
      <c r="K382" s="254"/>
      <c r="L382" s="259"/>
      <c r="M382" s="260"/>
      <c r="N382" s="261"/>
      <c r="O382" s="261"/>
      <c r="P382" s="261"/>
      <c r="Q382" s="261"/>
      <c r="R382" s="261"/>
      <c r="S382" s="261"/>
      <c r="T382" s="262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3" t="s">
        <v>242</v>
      </c>
      <c r="AU382" s="263" t="s">
        <v>88</v>
      </c>
      <c r="AV382" s="15" t="s">
        <v>93</v>
      </c>
      <c r="AW382" s="15" t="s">
        <v>34</v>
      </c>
      <c r="AX382" s="15" t="s">
        <v>78</v>
      </c>
      <c r="AY382" s="263" t="s">
        <v>234</v>
      </c>
    </row>
    <row r="383" s="16" customFormat="1">
      <c r="A383" s="16"/>
      <c r="B383" s="264"/>
      <c r="C383" s="265"/>
      <c r="D383" s="232" t="s">
        <v>242</v>
      </c>
      <c r="E383" s="266" t="s">
        <v>1</v>
      </c>
      <c r="F383" s="267" t="s">
        <v>562</v>
      </c>
      <c r="G383" s="265"/>
      <c r="H383" s="266" t="s">
        <v>1</v>
      </c>
      <c r="I383" s="268"/>
      <c r="J383" s="265"/>
      <c r="K383" s="265"/>
      <c r="L383" s="269"/>
      <c r="M383" s="270"/>
      <c r="N383" s="271"/>
      <c r="O383" s="271"/>
      <c r="P383" s="271"/>
      <c r="Q383" s="271"/>
      <c r="R383" s="271"/>
      <c r="S383" s="271"/>
      <c r="T383" s="272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T383" s="273" t="s">
        <v>242</v>
      </c>
      <c r="AU383" s="273" t="s">
        <v>88</v>
      </c>
      <c r="AV383" s="16" t="s">
        <v>86</v>
      </c>
      <c r="AW383" s="16" t="s">
        <v>34</v>
      </c>
      <c r="AX383" s="16" t="s">
        <v>78</v>
      </c>
      <c r="AY383" s="273" t="s">
        <v>234</v>
      </c>
    </row>
    <row r="384" s="13" customFormat="1">
      <c r="A384" s="13"/>
      <c r="B384" s="230"/>
      <c r="C384" s="231"/>
      <c r="D384" s="232" t="s">
        <v>242</v>
      </c>
      <c r="E384" s="233" t="s">
        <v>1</v>
      </c>
      <c r="F384" s="234" t="s">
        <v>563</v>
      </c>
      <c r="G384" s="231"/>
      <c r="H384" s="235">
        <v>18.5</v>
      </c>
      <c r="I384" s="236"/>
      <c r="J384" s="231"/>
      <c r="K384" s="231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242</v>
      </c>
      <c r="AU384" s="241" t="s">
        <v>88</v>
      </c>
      <c r="AV384" s="13" t="s">
        <v>88</v>
      </c>
      <c r="AW384" s="13" t="s">
        <v>34</v>
      </c>
      <c r="AX384" s="13" t="s">
        <v>78</v>
      </c>
      <c r="AY384" s="241" t="s">
        <v>234</v>
      </c>
    </row>
    <row r="385" s="13" customFormat="1">
      <c r="A385" s="13"/>
      <c r="B385" s="230"/>
      <c r="C385" s="231"/>
      <c r="D385" s="232" t="s">
        <v>242</v>
      </c>
      <c r="E385" s="233" t="s">
        <v>1</v>
      </c>
      <c r="F385" s="234" t="s">
        <v>564</v>
      </c>
      <c r="G385" s="231"/>
      <c r="H385" s="235">
        <v>10.699999999999999</v>
      </c>
      <c r="I385" s="236"/>
      <c r="J385" s="231"/>
      <c r="K385" s="231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242</v>
      </c>
      <c r="AU385" s="241" t="s">
        <v>88</v>
      </c>
      <c r="AV385" s="13" t="s">
        <v>88</v>
      </c>
      <c r="AW385" s="13" t="s">
        <v>34</v>
      </c>
      <c r="AX385" s="13" t="s">
        <v>78</v>
      </c>
      <c r="AY385" s="241" t="s">
        <v>234</v>
      </c>
    </row>
    <row r="386" s="13" customFormat="1">
      <c r="A386" s="13"/>
      <c r="B386" s="230"/>
      <c r="C386" s="231"/>
      <c r="D386" s="232" t="s">
        <v>242</v>
      </c>
      <c r="E386" s="233" t="s">
        <v>1</v>
      </c>
      <c r="F386" s="234" t="s">
        <v>565</v>
      </c>
      <c r="G386" s="231"/>
      <c r="H386" s="235">
        <v>17.899999999999999</v>
      </c>
      <c r="I386" s="236"/>
      <c r="J386" s="231"/>
      <c r="K386" s="231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242</v>
      </c>
      <c r="AU386" s="241" t="s">
        <v>88</v>
      </c>
      <c r="AV386" s="13" t="s">
        <v>88</v>
      </c>
      <c r="AW386" s="13" t="s">
        <v>34</v>
      </c>
      <c r="AX386" s="13" t="s">
        <v>78</v>
      </c>
      <c r="AY386" s="241" t="s">
        <v>234</v>
      </c>
    </row>
    <row r="387" s="13" customFormat="1">
      <c r="A387" s="13"/>
      <c r="B387" s="230"/>
      <c r="C387" s="231"/>
      <c r="D387" s="232" t="s">
        <v>242</v>
      </c>
      <c r="E387" s="233" t="s">
        <v>1</v>
      </c>
      <c r="F387" s="234" t="s">
        <v>566</v>
      </c>
      <c r="G387" s="231"/>
      <c r="H387" s="235">
        <v>17.199999999999999</v>
      </c>
      <c r="I387" s="236"/>
      <c r="J387" s="231"/>
      <c r="K387" s="231"/>
      <c r="L387" s="237"/>
      <c r="M387" s="238"/>
      <c r="N387" s="239"/>
      <c r="O387" s="239"/>
      <c r="P387" s="239"/>
      <c r="Q387" s="239"/>
      <c r="R387" s="239"/>
      <c r="S387" s="239"/>
      <c r="T387" s="24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242</v>
      </c>
      <c r="AU387" s="241" t="s">
        <v>88</v>
      </c>
      <c r="AV387" s="13" t="s">
        <v>88</v>
      </c>
      <c r="AW387" s="13" t="s">
        <v>34</v>
      </c>
      <c r="AX387" s="13" t="s">
        <v>78</v>
      </c>
      <c r="AY387" s="241" t="s">
        <v>234</v>
      </c>
    </row>
    <row r="388" s="13" customFormat="1">
      <c r="A388" s="13"/>
      <c r="B388" s="230"/>
      <c r="C388" s="231"/>
      <c r="D388" s="232" t="s">
        <v>242</v>
      </c>
      <c r="E388" s="233" t="s">
        <v>1</v>
      </c>
      <c r="F388" s="234" t="s">
        <v>567</v>
      </c>
      <c r="G388" s="231"/>
      <c r="H388" s="235">
        <v>22.949999999999999</v>
      </c>
      <c r="I388" s="236"/>
      <c r="J388" s="231"/>
      <c r="K388" s="231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242</v>
      </c>
      <c r="AU388" s="241" t="s">
        <v>88</v>
      </c>
      <c r="AV388" s="13" t="s">
        <v>88</v>
      </c>
      <c r="AW388" s="13" t="s">
        <v>34</v>
      </c>
      <c r="AX388" s="13" t="s">
        <v>78</v>
      </c>
      <c r="AY388" s="241" t="s">
        <v>234</v>
      </c>
    </row>
    <row r="389" s="15" customFormat="1">
      <c r="A389" s="15"/>
      <c r="B389" s="253"/>
      <c r="C389" s="254"/>
      <c r="D389" s="232" t="s">
        <v>242</v>
      </c>
      <c r="E389" s="255" t="s">
        <v>1</v>
      </c>
      <c r="F389" s="256" t="s">
        <v>250</v>
      </c>
      <c r="G389" s="254"/>
      <c r="H389" s="257">
        <v>87.25</v>
      </c>
      <c r="I389" s="258"/>
      <c r="J389" s="254"/>
      <c r="K389" s="254"/>
      <c r="L389" s="259"/>
      <c r="M389" s="260"/>
      <c r="N389" s="261"/>
      <c r="O389" s="261"/>
      <c r="P389" s="261"/>
      <c r="Q389" s="261"/>
      <c r="R389" s="261"/>
      <c r="S389" s="261"/>
      <c r="T389" s="262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3" t="s">
        <v>242</v>
      </c>
      <c r="AU389" s="263" t="s">
        <v>88</v>
      </c>
      <c r="AV389" s="15" t="s">
        <v>93</v>
      </c>
      <c r="AW389" s="15" t="s">
        <v>34</v>
      </c>
      <c r="AX389" s="15" t="s">
        <v>78</v>
      </c>
      <c r="AY389" s="263" t="s">
        <v>234</v>
      </c>
    </row>
    <row r="390" s="14" customFormat="1">
      <c r="A390" s="14"/>
      <c r="B390" s="242"/>
      <c r="C390" s="243"/>
      <c r="D390" s="232" t="s">
        <v>242</v>
      </c>
      <c r="E390" s="244" t="s">
        <v>1</v>
      </c>
      <c r="F390" s="245" t="s">
        <v>244</v>
      </c>
      <c r="G390" s="243"/>
      <c r="H390" s="246">
        <v>237.72</v>
      </c>
      <c r="I390" s="247"/>
      <c r="J390" s="243"/>
      <c r="K390" s="243"/>
      <c r="L390" s="248"/>
      <c r="M390" s="249"/>
      <c r="N390" s="250"/>
      <c r="O390" s="250"/>
      <c r="P390" s="250"/>
      <c r="Q390" s="250"/>
      <c r="R390" s="250"/>
      <c r="S390" s="250"/>
      <c r="T390" s="25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2" t="s">
        <v>242</v>
      </c>
      <c r="AU390" s="252" t="s">
        <v>88</v>
      </c>
      <c r="AV390" s="14" t="s">
        <v>240</v>
      </c>
      <c r="AW390" s="14" t="s">
        <v>34</v>
      </c>
      <c r="AX390" s="14" t="s">
        <v>86</v>
      </c>
      <c r="AY390" s="252" t="s">
        <v>234</v>
      </c>
    </row>
    <row r="391" s="2" customFormat="1" ht="24.15" customHeight="1">
      <c r="A391" s="39"/>
      <c r="B391" s="40"/>
      <c r="C391" s="217" t="s">
        <v>568</v>
      </c>
      <c r="D391" s="217" t="s">
        <v>236</v>
      </c>
      <c r="E391" s="218" t="s">
        <v>569</v>
      </c>
      <c r="F391" s="219" t="s">
        <v>570</v>
      </c>
      <c r="G391" s="220" t="s">
        <v>131</v>
      </c>
      <c r="H391" s="221">
        <v>11.76</v>
      </c>
      <c r="I391" s="222"/>
      <c r="J391" s="223">
        <f>ROUND(I391*H391,2)</f>
        <v>0</v>
      </c>
      <c r="K391" s="219" t="s">
        <v>239</v>
      </c>
      <c r="L391" s="45"/>
      <c r="M391" s="224" t="s">
        <v>1</v>
      </c>
      <c r="N391" s="225" t="s">
        <v>43</v>
      </c>
      <c r="O391" s="92"/>
      <c r="P391" s="226">
        <f>O391*H391</f>
        <v>0</v>
      </c>
      <c r="Q391" s="226">
        <v>0.0043800000000000002</v>
      </c>
      <c r="R391" s="226">
        <f>Q391*H391</f>
        <v>0.0515088</v>
      </c>
      <c r="S391" s="226">
        <v>0</v>
      </c>
      <c r="T391" s="22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8" t="s">
        <v>240</v>
      </c>
      <c r="AT391" s="228" t="s">
        <v>236</v>
      </c>
      <c r="AU391" s="228" t="s">
        <v>88</v>
      </c>
      <c r="AY391" s="18" t="s">
        <v>234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18" t="s">
        <v>86</v>
      </c>
      <c r="BK391" s="229">
        <f>ROUND(I391*H391,2)</f>
        <v>0</v>
      </c>
      <c r="BL391" s="18" t="s">
        <v>240</v>
      </c>
      <c r="BM391" s="228" t="s">
        <v>571</v>
      </c>
    </row>
    <row r="392" s="16" customFormat="1">
      <c r="A392" s="16"/>
      <c r="B392" s="264"/>
      <c r="C392" s="265"/>
      <c r="D392" s="232" t="s">
        <v>242</v>
      </c>
      <c r="E392" s="266" t="s">
        <v>1</v>
      </c>
      <c r="F392" s="267" t="s">
        <v>572</v>
      </c>
      <c r="G392" s="265"/>
      <c r="H392" s="266" t="s">
        <v>1</v>
      </c>
      <c r="I392" s="268"/>
      <c r="J392" s="265"/>
      <c r="K392" s="265"/>
      <c r="L392" s="269"/>
      <c r="M392" s="270"/>
      <c r="N392" s="271"/>
      <c r="O392" s="271"/>
      <c r="P392" s="271"/>
      <c r="Q392" s="271"/>
      <c r="R392" s="271"/>
      <c r="S392" s="271"/>
      <c r="T392" s="272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73" t="s">
        <v>242</v>
      </c>
      <c r="AU392" s="273" t="s">
        <v>88</v>
      </c>
      <c r="AV392" s="16" t="s">
        <v>86</v>
      </c>
      <c r="AW392" s="16" t="s">
        <v>34</v>
      </c>
      <c r="AX392" s="16" t="s">
        <v>78</v>
      </c>
      <c r="AY392" s="273" t="s">
        <v>234</v>
      </c>
    </row>
    <row r="393" s="13" customFormat="1">
      <c r="A393" s="13"/>
      <c r="B393" s="230"/>
      <c r="C393" s="231"/>
      <c r="D393" s="232" t="s">
        <v>242</v>
      </c>
      <c r="E393" s="233" t="s">
        <v>1</v>
      </c>
      <c r="F393" s="234" t="s">
        <v>573</v>
      </c>
      <c r="G393" s="231"/>
      <c r="H393" s="235">
        <v>11.76</v>
      </c>
      <c r="I393" s="236"/>
      <c r="J393" s="231"/>
      <c r="K393" s="231"/>
      <c r="L393" s="237"/>
      <c r="M393" s="238"/>
      <c r="N393" s="239"/>
      <c r="O393" s="239"/>
      <c r="P393" s="239"/>
      <c r="Q393" s="239"/>
      <c r="R393" s="239"/>
      <c r="S393" s="239"/>
      <c r="T393" s="24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1" t="s">
        <v>242</v>
      </c>
      <c r="AU393" s="241" t="s">
        <v>88</v>
      </c>
      <c r="AV393" s="13" t="s">
        <v>88</v>
      </c>
      <c r="AW393" s="13" t="s">
        <v>34</v>
      </c>
      <c r="AX393" s="13" t="s">
        <v>78</v>
      </c>
      <c r="AY393" s="241" t="s">
        <v>234</v>
      </c>
    </row>
    <row r="394" s="14" customFormat="1">
      <c r="A394" s="14"/>
      <c r="B394" s="242"/>
      <c r="C394" s="243"/>
      <c r="D394" s="232" t="s">
        <v>242</v>
      </c>
      <c r="E394" s="244" t="s">
        <v>174</v>
      </c>
      <c r="F394" s="245" t="s">
        <v>244</v>
      </c>
      <c r="G394" s="243"/>
      <c r="H394" s="246">
        <v>11.76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242</v>
      </c>
      <c r="AU394" s="252" t="s">
        <v>88</v>
      </c>
      <c r="AV394" s="14" t="s">
        <v>240</v>
      </c>
      <c r="AW394" s="14" t="s">
        <v>34</v>
      </c>
      <c r="AX394" s="14" t="s">
        <v>86</v>
      </c>
      <c r="AY394" s="252" t="s">
        <v>234</v>
      </c>
    </row>
    <row r="395" s="2" customFormat="1" ht="24.15" customHeight="1">
      <c r="A395" s="39"/>
      <c r="B395" s="40"/>
      <c r="C395" s="217" t="s">
        <v>574</v>
      </c>
      <c r="D395" s="217" t="s">
        <v>236</v>
      </c>
      <c r="E395" s="218" t="s">
        <v>575</v>
      </c>
      <c r="F395" s="219" t="s">
        <v>576</v>
      </c>
      <c r="G395" s="220" t="s">
        <v>131</v>
      </c>
      <c r="H395" s="221">
        <v>11.76</v>
      </c>
      <c r="I395" s="222"/>
      <c r="J395" s="223">
        <f>ROUND(I395*H395,2)</f>
        <v>0</v>
      </c>
      <c r="K395" s="219" t="s">
        <v>577</v>
      </c>
      <c r="L395" s="45"/>
      <c r="M395" s="224" t="s">
        <v>1</v>
      </c>
      <c r="N395" s="225" t="s">
        <v>43</v>
      </c>
      <c r="O395" s="92"/>
      <c r="P395" s="226">
        <f>O395*H395</f>
        <v>0</v>
      </c>
      <c r="Q395" s="226">
        <v>0.0036800000000000001</v>
      </c>
      <c r="R395" s="226">
        <f>Q395*H395</f>
        <v>0.043276799999999997</v>
      </c>
      <c r="S395" s="226">
        <v>0</v>
      </c>
      <c r="T395" s="22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8" t="s">
        <v>240</v>
      </c>
      <c r="AT395" s="228" t="s">
        <v>236</v>
      </c>
      <c r="AU395" s="228" t="s">
        <v>88</v>
      </c>
      <c r="AY395" s="18" t="s">
        <v>234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8" t="s">
        <v>86</v>
      </c>
      <c r="BK395" s="229">
        <f>ROUND(I395*H395,2)</f>
        <v>0</v>
      </c>
      <c r="BL395" s="18" t="s">
        <v>240</v>
      </c>
      <c r="BM395" s="228" t="s">
        <v>578</v>
      </c>
    </row>
    <row r="396" s="13" customFormat="1">
      <c r="A396" s="13"/>
      <c r="B396" s="230"/>
      <c r="C396" s="231"/>
      <c r="D396" s="232" t="s">
        <v>242</v>
      </c>
      <c r="E396" s="233" t="s">
        <v>1</v>
      </c>
      <c r="F396" s="234" t="s">
        <v>579</v>
      </c>
      <c r="G396" s="231"/>
      <c r="H396" s="235">
        <v>11.76</v>
      </c>
      <c r="I396" s="236"/>
      <c r="J396" s="231"/>
      <c r="K396" s="231"/>
      <c r="L396" s="237"/>
      <c r="M396" s="238"/>
      <c r="N396" s="239"/>
      <c r="O396" s="239"/>
      <c r="P396" s="239"/>
      <c r="Q396" s="239"/>
      <c r="R396" s="239"/>
      <c r="S396" s="239"/>
      <c r="T396" s="24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1" t="s">
        <v>242</v>
      </c>
      <c r="AU396" s="241" t="s">
        <v>88</v>
      </c>
      <c r="AV396" s="13" t="s">
        <v>88</v>
      </c>
      <c r="AW396" s="13" t="s">
        <v>34</v>
      </c>
      <c r="AX396" s="13" t="s">
        <v>78</v>
      </c>
      <c r="AY396" s="241" t="s">
        <v>234</v>
      </c>
    </row>
    <row r="397" s="14" customFormat="1">
      <c r="A397" s="14"/>
      <c r="B397" s="242"/>
      <c r="C397" s="243"/>
      <c r="D397" s="232" t="s">
        <v>242</v>
      </c>
      <c r="E397" s="244" t="s">
        <v>1</v>
      </c>
      <c r="F397" s="245" t="s">
        <v>244</v>
      </c>
      <c r="G397" s="243"/>
      <c r="H397" s="246">
        <v>11.76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242</v>
      </c>
      <c r="AU397" s="252" t="s">
        <v>88</v>
      </c>
      <c r="AV397" s="14" t="s">
        <v>240</v>
      </c>
      <c r="AW397" s="14" t="s">
        <v>34</v>
      </c>
      <c r="AX397" s="14" t="s">
        <v>86</v>
      </c>
      <c r="AY397" s="252" t="s">
        <v>234</v>
      </c>
    </row>
    <row r="398" s="2" customFormat="1" ht="24.15" customHeight="1">
      <c r="A398" s="39"/>
      <c r="B398" s="40"/>
      <c r="C398" s="217" t="s">
        <v>580</v>
      </c>
      <c r="D398" s="217" t="s">
        <v>236</v>
      </c>
      <c r="E398" s="218" t="s">
        <v>581</v>
      </c>
      <c r="F398" s="219" t="s">
        <v>582</v>
      </c>
      <c r="G398" s="220" t="s">
        <v>131</v>
      </c>
      <c r="H398" s="221">
        <v>52.392000000000003</v>
      </c>
      <c r="I398" s="222"/>
      <c r="J398" s="223">
        <f>ROUND(I398*H398,2)</f>
        <v>0</v>
      </c>
      <c r="K398" s="219" t="s">
        <v>239</v>
      </c>
      <c r="L398" s="45"/>
      <c r="M398" s="224" t="s">
        <v>1</v>
      </c>
      <c r="N398" s="225" t="s">
        <v>43</v>
      </c>
      <c r="O398" s="92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8" t="s">
        <v>240</v>
      </c>
      <c r="AT398" s="228" t="s">
        <v>236</v>
      </c>
      <c r="AU398" s="228" t="s">
        <v>88</v>
      </c>
      <c r="AY398" s="18" t="s">
        <v>234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8" t="s">
        <v>86</v>
      </c>
      <c r="BK398" s="229">
        <f>ROUND(I398*H398,2)</f>
        <v>0</v>
      </c>
      <c r="BL398" s="18" t="s">
        <v>240</v>
      </c>
      <c r="BM398" s="228" t="s">
        <v>583</v>
      </c>
    </row>
    <row r="399" s="13" customFormat="1">
      <c r="A399" s="13"/>
      <c r="B399" s="230"/>
      <c r="C399" s="231"/>
      <c r="D399" s="232" t="s">
        <v>242</v>
      </c>
      <c r="E399" s="233" t="s">
        <v>1</v>
      </c>
      <c r="F399" s="234" t="s">
        <v>584</v>
      </c>
      <c r="G399" s="231"/>
      <c r="H399" s="235">
        <v>0.68999999999999995</v>
      </c>
      <c r="I399" s="236"/>
      <c r="J399" s="231"/>
      <c r="K399" s="231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242</v>
      </c>
      <c r="AU399" s="241" t="s">
        <v>88</v>
      </c>
      <c r="AV399" s="13" t="s">
        <v>88</v>
      </c>
      <c r="AW399" s="13" t="s">
        <v>34</v>
      </c>
      <c r="AX399" s="13" t="s">
        <v>78</v>
      </c>
      <c r="AY399" s="241" t="s">
        <v>234</v>
      </c>
    </row>
    <row r="400" s="13" customFormat="1">
      <c r="A400" s="13"/>
      <c r="B400" s="230"/>
      <c r="C400" s="231"/>
      <c r="D400" s="232" t="s">
        <v>242</v>
      </c>
      <c r="E400" s="233" t="s">
        <v>1</v>
      </c>
      <c r="F400" s="234" t="s">
        <v>585</v>
      </c>
      <c r="G400" s="231"/>
      <c r="H400" s="235">
        <v>1.4279999999999999</v>
      </c>
      <c r="I400" s="236"/>
      <c r="J400" s="231"/>
      <c r="K400" s="231"/>
      <c r="L400" s="237"/>
      <c r="M400" s="238"/>
      <c r="N400" s="239"/>
      <c r="O400" s="239"/>
      <c r="P400" s="239"/>
      <c r="Q400" s="239"/>
      <c r="R400" s="239"/>
      <c r="S400" s="239"/>
      <c r="T400" s="24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1" t="s">
        <v>242</v>
      </c>
      <c r="AU400" s="241" t="s">
        <v>88</v>
      </c>
      <c r="AV400" s="13" t="s">
        <v>88</v>
      </c>
      <c r="AW400" s="13" t="s">
        <v>34</v>
      </c>
      <c r="AX400" s="13" t="s">
        <v>78</v>
      </c>
      <c r="AY400" s="241" t="s">
        <v>234</v>
      </c>
    </row>
    <row r="401" s="13" customFormat="1">
      <c r="A401" s="13"/>
      <c r="B401" s="230"/>
      <c r="C401" s="231"/>
      <c r="D401" s="232" t="s">
        <v>242</v>
      </c>
      <c r="E401" s="233" t="s">
        <v>1</v>
      </c>
      <c r="F401" s="234" t="s">
        <v>586</v>
      </c>
      <c r="G401" s="231"/>
      <c r="H401" s="235">
        <v>39.222000000000001</v>
      </c>
      <c r="I401" s="236"/>
      <c r="J401" s="231"/>
      <c r="K401" s="231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242</v>
      </c>
      <c r="AU401" s="241" t="s">
        <v>88</v>
      </c>
      <c r="AV401" s="13" t="s">
        <v>88</v>
      </c>
      <c r="AW401" s="13" t="s">
        <v>34</v>
      </c>
      <c r="AX401" s="13" t="s">
        <v>78</v>
      </c>
      <c r="AY401" s="241" t="s">
        <v>234</v>
      </c>
    </row>
    <row r="402" s="13" customFormat="1">
      <c r="A402" s="13"/>
      <c r="B402" s="230"/>
      <c r="C402" s="231"/>
      <c r="D402" s="232" t="s">
        <v>242</v>
      </c>
      <c r="E402" s="233" t="s">
        <v>1</v>
      </c>
      <c r="F402" s="234" t="s">
        <v>587</v>
      </c>
      <c r="G402" s="231"/>
      <c r="H402" s="235">
        <v>2.472</v>
      </c>
      <c r="I402" s="236"/>
      <c r="J402" s="231"/>
      <c r="K402" s="231"/>
      <c r="L402" s="237"/>
      <c r="M402" s="238"/>
      <c r="N402" s="239"/>
      <c r="O402" s="239"/>
      <c r="P402" s="239"/>
      <c r="Q402" s="239"/>
      <c r="R402" s="239"/>
      <c r="S402" s="239"/>
      <c r="T402" s="24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1" t="s">
        <v>242</v>
      </c>
      <c r="AU402" s="241" t="s">
        <v>88</v>
      </c>
      <c r="AV402" s="13" t="s">
        <v>88</v>
      </c>
      <c r="AW402" s="13" t="s">
        <v>34</v>
      </c>
      <c r="AX402" s="13" t="s">
        <v>78</v>
      </c>
      <c r="AY402" s="241" t="s">
        <v>234</v>
      </c>
    </row>
    <row r="403" s="13" customFormat="1">
      <c r="A403" s="13"/>
      <c r="B403" s="230"/>
      <c r="C403" s="231"/>
      <c r="D403" s="232" t="s">
        <v>242</v>
      </c>
      <c r="E403" s="233" t="s">
        <v>1</v>
      </c>
      <c r="F403" s="234" t="s">
        <v>588</v>
      </c>
      <c r="G403" s="231"/>
      <c r="H403" s="235">
        <v>3.7200000000000002</v>
      </c>
      <c r="I403" s="236"/>
      <c r="J403" s="231"/>
      <c r="K403" s="231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242</v>
      </c>
      <c r="AU403" s="241" t="s">
        <v>88</v>
      </c>
      <c r="AV403" s="13" t="s">
        <v>88</v>
      </c>
      <c r="AW403" s="13" t="s">
        <v>34</v>
      </c>
      <c r="AX403" s="13" t="s">
        <v>78</v>
      </c>
      <c r="AY403" s="241" t="s">
        <v>234</v>
      </c>
    </row>
    <row r="404" s="13" customFormat="1">
      <c r="A404" s="13"/>
      <c r="B404" s="230"/>
      <c r="C404" s="231"/>
      <c r="D404" s="232" t="s">
        <v>242</v>
      </c>
      <c r="E404" s="233" t="s">
        <v>1</v>
      </c>
      <c r="F404" s="234" t="s">
        <v>589</v>
      </c>
      <c r="G404" s="231"/>
      <c r="H404" s="235">
        <v>4.8600000000000003</v>
      </c>
      <c r="I404" s="236"/>
      <c r="J404" s="231"/>
      <c r="K404" s="231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242</v>
      </c>
      <c r="AU404" s="241" t="s">
        <v>88</v>
      </c>
      <c r="AV404" s="13" t="s">
        <v>88</v>
      </c>
      <c r="AW404" s="13" t="s">
        <v>34</v>
      </c>
      <c r="AX404" s="13" t="s">
        <v>78</v>
      </c>
      <c r="AY404" s="241" t="s">
        <v>234</v>
      </c>
    </row>
    <row r="405" s="14" customFormat="1">
      <c r="A405" s="14"/>
      <c r="B405" s="242"/>
      <c r="C405" s="243"/>
      <c r="D405" s="232" t="s">
        <v>242</v>
      </c>
      <c r="E405" s="244" t="s">
        <v>1</v>
      </c>
      <c r="F405" s="245" t="s">
        <v>244</v>
      </c>
      <c r="G405" s="243"/>
      <c r="H405" s="246">
        <v>52.392000000000003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242</v>
      </c>
      <c r="AU405" s="252" t="s">
        <v>88</v>
      </c>
      <c r="AV405" s="14" t="s">
        <v>240</v>
      </c>
      <c r="AW405" s="14" t="s">
        <v>34</v>
      </c>
      <c r="AX405" s="14" t="s">
        <v>86</v>
      </c>
      <c r="AY405" s="252" t="s">
        <v>234</v>
      </c>
    </row>
    <row r="406" s="2" customFormat="1" ht="24.15" customHeight="1">
      <c r="A406" s="39"/>
      <c r="B406" s="40"/>
      <c r="C406" s="217" t="s">
        <v>590</v>
      </c>
      <c r="D406" s="217" t="s">
        <v>236</v>
      </c>
      <c r="E406" s="218" t="s">
        <v>591</v>
      </c>
      <c r="F406" s="219" t="s">
        <v>592</v>
      </c>
      <c r="G406" s="220" t="s">
        <v>158</v>
      </c>
      <c r="H406" s="221">
        <v>0.029999999999999999</v>
      </c>
      <c r="I406" s="222"/>
      <c r="J406" s="223">
        <f>ROUND(I406*H406,2)</f>
        <v>0</v>
      </c>
      <c r="K406" s="219" t="s">
        <v>239</v>
      </c>
      <c r="L406" s="45"/>
      <c r="M406" s="224" t="s">
        <v>1</v>
      </c>
      <c r="N406" s="225" t="s">
        <v>43</v>
      </c>
      <c r="O406" s="92"/>
      <c r="P406" s="226">
        <f>O406*H406</f>
        <v>0</v>
      </c>
      <c r="Q406" s="226">
        <v>2.2563399999999998</v>
      </c>
      <c r="R406" s="226">
        <f>Q406*H406</f>
        <v>0.067690199999999992</v>
      </c>
      <c r="S406" s="226">
        <v>0</v>
      </c>
      <c r="T406" s="22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8" t="s">
        <v>240</v>
      </c>
      <c r="AT406" s="228" t="s">
        <v>236</v>
      </c>
      <c r="AU406" s="228" t="s">
        <v>88</v>
      </c>
      <c r="AY406" s="18" t="s">
        <v>234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18" t="s">
        <v>86</v>
      </c>
      <c r="BK406" s="229">
        <f>ROUND(I406*H406,2)</f>
        <v>0</v>
      </c>
      <c r="BL406" s="18" t="s">
        <v>240</v>
      </c>
      <c r="BM406" s="228" t="s">
        <v>593</v>
      </c>
    </row>
    <row r="407" s="13" customFormat="1">
      <c r="A407" s="13"/>
      <c r="B407" s="230"/>
      <c r="C407" s="231"/>
      <c r="D407" s="232" t="s">
        <v>242</v>
      </c>
      <c r="E407" s="233" t="s">
        <v>1</v>
      </c>
      <c r="F407" s="234" t="s">
        <v>594</v>
      </c>
      <c r="G407" s="231"/>
      <c r="H407" s="235">
        <v>0.029999999999999999</v>
      </c>
      <c r="I407" s="236"/>
      <c r="J407" s="231"/>
      <c r="K407" s="231"/>
      <c r="L407" s="237"/>
      <c r="M407" s="238"/>
      <c r="N407" s="239"/>
      <c r="O407" s="239"/>
      <c r="P407" s="239"/>
      <c r="Q407" s="239"/>
      <c r="R407" s="239"/>
      <c r="S407" s="239"/>
      <c r="T407" s="24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1" t="s">
        <v>242</v>
      </c>
      <c r="AU407" s="241" t="s">
        <v>88</v>
      </c>
      <c r="AV407" s="13" t="s">
        <v>88</v>
      </c>
      <c r="AW407" s="13" t="s">
        <v>34</v>
      </c>
      <c r="AX407" s="13" t="s">
        <v>78</v>
      </c>
      <c r="AY407" s="241" t="s">
        <v>234</v>
      </c>
    </row>
    <row r="408" s="14" customFormat="1">
      <c r="A408" s="14"/>
      <c r="B408" s="242"/>
      <c r="C408" s="243"/>
      <c r="D408" s="232" t="s">
        <v>242</v>
      </c>
      <c r="E408" s="244" t="s">
        <v>1</v>
      </c>
      <c r="F408" s="245" t="s">
        <v>244</v>
      </c>
      <c r="G408" s="243"/>
      <c r="H408" s="246">
        <v>0.029999999999999999</v>
      </c>
      <c r="I408" s="247"/>
      <c r="J408" s="243"/>
      <c r="K408" s="243"/>
      <c r="L408" s="248"/>
      <c r="M408" s="249"/>
      <c r="N408" s="250"/>
      <c r="O408" s="250"/>
      <c r="P408" s="250"/>
      <c r="Q408" s="250"/>
      <c r="R408" s="250"/>
      <c r="S408" s="250"/>
      <c r="T408" s="25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2" t="s">
        <v>242</v>
      </c>
      <c r="AU408" s="252" t="s">
        <v>88</v>
      </c>
      <c r="AV408" s="14" t="s">
        <v>240</v>
      </c>
      <c r="AW408" s="14" t="s">
        <v>34</v>
      </c>
      <c r="AX408" s="14" t="s">
        <v>86</v>
      </c>
      <c r="AY408" s="252" t="s">
        <v>234</v>
      </c>
    </row>
    <row r="409" s="2" customFormat="1" ht="24.15" customHeight="1">
      <c r="A409" s="39"/>
      <c r="B409" s="40"/>
      <c r="C409" s="217" t="s">
        <v>595</v>
      </c>
      <c r="D409" s="217" t="s">
        <v>236</v>
      </c>
      <c r="E409" s="218" t="s">
        <v>596</v>
      </c>
      <c r="F409" s="219" t="s">
        <v>597</v>
      </c>
      <c r="G409" s="220" t="s">
        <v>131</v>
      </c>
      <c r="H409" s="221">
        <v>26.010000000000002</v>
      </c>
      <c r="I409" s="222"/>
      <c r="J409" s="223">
        <f>ROUND(I409*H409,2)</f>
        <v>0</v>
      </c>
      <c r="K409" s="219" t="s">
        <v>239</v>
      </c>
      <c r="L409" s="45"/>
      <c r="M409" s="224" t="s">
        <v>1</v>
      </c>
      <c r="N409" s="225" t="s">
        <v>43</v>
      </c>
      <c r="O409" s="92"/>
      <c r="P409" s="226">
        <f>O409*H409</f>
        <v>0</v>
      </c>
      <c r="Q409" s="226">
        <v>0.049840000000000002</v>
      </c>
      <c r="R409" s="226">
        <f>Q409*H409</f>
        <v>1.2963384000000002</v>
      </c>
      <c r="S409" s="226">
        <v>0</v>
      </c>
      <c r="T409" s="22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8" t="s">
        <v>240</v>
      </c>
      <c r="AT409" s="228" t="s">
        <v>236</v>
      </c>
      <c r="AU409" s="228" t="s">
        <v>88</v>
      </c>
      <c r="AY409" s="18" t="s">
        <v>234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18" t="s">
        <v>86</v>
      </c>
      <c r="BK409" s="229">
        <f>ROUND(I409*H409,2)</f>
        <v>0</v>
      </c>
      <c r="BL409" s="18" t="s">
        <v>240</v>
      </c>
      <c r="BM409" s="228" t="s">
        <v>598</v>
      </c>
    </row>
    <row r="410" s="16" customFormat="1">
      <c r="A410" s="16"/>
      <c r="B410" s="264"/>
      <c r="C410" s="265"/>
      <c r="D410" s="232" t="s">
        <v>242</v>
      </c>
      <c r="E410" s="266" t="s">
        <v>1</v>
      </c>
      <c r="F410" s="267" t="s">
        <v>599</v>
      </c>
      <c r="G410" s="265"/>
      <c r="H410" s="266" t="s">
        <v>1</v>
      </c>
      <c r="I410" s="268"/>
      <c r="J410" s="265"/>
      <c r="K410" s="265"/>
      <c r="L410" s="269"/>
      <c r="M410" s="270"/>
      <c r="N410" s="271"/>
      <c r="O410" s="271"/>
      <c r="P410" s="271"/>
      <c r="Q410" s="271"/>
      <c r="R410" s="271"/>
      <c r="S410" s="271"/>
      <c r="T410" s="272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73" t="s">
        <v>242</v>
      </c>
      <c r="AU410" s="273" t="s">
        <v>88</v>
      </c>
      <c r="AV410" s="16" t="s">
        <v>86</v>
      </c>
      <c r="AW410" s="16" t="s">
        <v>34</v>
      </c>
      <c r="AX410" s="16" t="s">
        <v>78</v>
      </c>
      <c r="AY410" s="273" t="s">
        <v>234</v>
      </c>
    </row>
    <row r="411" s="13" customFormat="1">
      <c r="A411" s="13"/>
      <c r="B411" s="230"/>
      <c r="C411" s="231"/>
      <c r="D411" s="232" t="s">
        <v>242</v>
      </c>
      <c r="E411" s="233" t="s">
        <v>1</v>
      </c>
      <c r="F411" s="234" t="s">
        <v>600</v>
      </c>
      <c r="G411" s="231"/>
      <c r="H411" s="235">
        <v>26.010000000000002</v>
      </c>
      <c r="I411" s="236"/>
      <c r="J411" s="231"/>
      <c r="K411" s="231"/>
      <c r="L411" s="237"/>
      <c r="M411" s="238"/>
      <c r="N411" s="239"/>
      <c r="O411" s="239"/>
      <c r="P411" s="239"/>
      <c r="Q411" s="239"/>
      <c r="R411" s="239"/>
      <c r="S411" s="239"/>
      <c r="T411" s="24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1" t="s">
        <v>242</v>
      </c>
      <c r="AU411" s="241" t="s">
        <v>88</v>
      </c>
      <c r="AV411" s="13" t="s">
        <v>88</v>
      </c>
      <c r="AW411" s="13" t="s">
        <v>34</v>
      </c>
      <c r="AX411" s="13" t="s">
        <v>78</v>
      </c>
      <c r="AY411" s="241" t="s">
        <v>234</v>
      </c>
    </row>
    <row r="412" s="14" customFormat="1">
      <c r="A412" s="14"/>
      <c r="B412" s="242"/>
      <c r="C412" s="243"/>
      <c r="D412" s="232" t="s">
        <v>242</v>
      </c>
      <c r="E412" s="244" t="s">
        <v>1</v>
      </c>
      <c r="F412" s="245" t="s">
        <v>244</v>
      </c>
      <c r="G412" s="243"/>
      <c r="H412" s="246">
        <v>26.010000000000002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2" t="s">
        <v>242</v>
      </c>
      <c r="AU412" s="252" t="s">
        <v>88</v>
      </c>
      <c r="AV412" s="14" t="s">
        <v>240</v>
      </c>
      <c r="AW412" s="14" t="s">
        <v>34</v>
      </c>
      <c r="AX412" s="14" t="s">
        <v>86</v>
      </c>
      <c r="AY412" s="252" t="s">
        <v>234</v>
      </c>
    </row>
    <row r="413" s="2" customFormat="1" ht="24.15" customHeight="1">
      <c r="A413" s="39"/>
      <c r="B413" s="40"/>
      <c r="C413" s="217" t="s">
        <v>601</v>
      </c>
      <c r="D413" s="217" t="s">
        <v>236</v>
      </c>
      <c r="E413" s="218" t="s">
        <v>602</v>
      </c>
      <c r="F413" s="219" t="s">
        <v>603</v>
      </c>
      <c r="G413" s="220" t="s">
        <v>131</v>
      </c>
      <c r="H413" s="221">
        <v>80.430000000000007</v>
      </c>
      <c r="I413" s="222"/>
      <c r="J413" s="223">
        <f>ROUND(I413*H413,2)</f>
        <v>0</v>
      </c>
      <c r="K413" s="219" t="s">
        <v>239</v>
      </c>
      <c r="L413" s="45"/>
      <c r="M413" s="224" t="s">
        <v>1</v>
      </c>
      <c r="N413" s="225" t="s">
        <v>43</v>
      </c>
      <c r="O413" s="92"/>
      <c r="P413" s="226">
        <f>O413*H413</f>
        <v>0</v>
      </c>
      <c r="Q413" s="226">
        <v>0.010200000000000001</v>
      </c>
      <c r="R413" s="226">
        <f>Q413*H413</f>
        <v>0.82038600000000017</v>
      </c>
      <c r="S413" s="226">
        <v>0</v>
      </c>
      <c r="T413" s="227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8" t="s">
        <v>240</v>
      </c>
      <c r="AT413" s="228" t="s">
        <v>236</v>
      </c>
      <c r="AU413" s="228" t="s">
        <v>88</v>
      </c>
      <c r="AY413" s="18" t="s">
        <v>234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8" t="s">
        <v>86</v>
      </c>
      <c r="BK413" s="229">
        <f>ROUND(I413*H413,2)</f>
        <v>0</v>
      </c>
      <c r="BL413" s="18" t="s">
        <v>240</v>
      </c>
      <c r="BM413" s="228" t="s">
        <v>604</v>
      </c>
    </row>
    <row r="414" s="16" customFormat="1">
      <c r="A414" s="16"/>
      <c r="B414" s="264"/>
      <c r="C414" s="265"/>
      <c r="D414" s="232" t="s">
        <v>242</v>
      </c>
      <c r="E414" s="266" t="s">
        <v>1</v>
      </c>
      <c r="F414" s="267" t="s">
        <v>605</v>
      </c>
      <c r="G414" s="265"/>
      <c r="H414" s="266" t="s">
        <v>1</v>
      </c>
      <c r="I414" s="268"/>
      <c r="J414" s="265"/>
      <c r="K414" s="265"/>
      <c r="L414" s="269"/>
      <c r="M414" s="270"/>
      <c r="N414" s="271"/>
      <c r="O414" s="271"/>
      <c r="P414" s="271"/>
      <c r="Q414" s="271"/>
      <c r="R414" s="271"/>
      <c r="S414" s="271"/>
      <c r="T414" s="272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T414" s="273" t="s">
        <v>242</v>
      </c>
      <c r="AU414" s="273" t="s">
        <v>88</v>
      </c>
      <c r="AV414" s="16" t="s">
        <v>86</v>
      </c>
      <c r="AW414" s="16" t="s">
        <v>34</v>
      </c>
      <c r="AX414" s="16" t="s">
        <v>78</v>
      </c>
      <c r="AY414" s="273" t="s">
        <v>234</v>
      </c>
    </row>
    <row r="415" s="13" customFormat="1">
      <c r="A415" s="13"/>
      <c r="B415" s="230"/>
      <c r="C415" s="231"/>
      <c r="D415" s="232" t="s">
        <v>242</v>
      </c>
      <c r="E415" s="233" t="s">
        <v>1</v>
      </c>
      <c r="F415" s="234" t="s">
        <v>606</v>
      </c>
      <c r="G415" s="231"/>
      <c r="H415" s="235">
        <v>17.690000000000001</v>
      </c>
      <c r="I415" s="236"/>
      <c r="J415" s="231"/>
      <c r="K415" s="231"/>
      <c r="L415" s="237"/>
      <c r="M415" s="238"/>
      <c r="N415" s="239"/>
      <c r="O415" s="239"/>
      <c r="P415" s="239"/>
      <c r="Q415" s="239"/>
      <c r="R415" s="239"/>
      <c r="S415" s="239"/>
      <c r="T415" s="24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1" t="s">
        <v>242</v>
      </c>
      <c r="AU415" s="241" t="s">
        <v>88</v>
      </c>
      <c r="AV415" s="13" t="s">
        <v>88</v>
      </c>
      <c r="AW415" s="13" t="s">
        <v>34</v>
      </c>
      <c r="AX415" s="13" t="s">
        <v>78</v>
      </c>
      <c r="AY415" s="241" t="s">
        <v>234</v>
      </c>
    </row>
    <row r="416" s="16" customFormat="1">
      <c r="A416" s="16"/>
      <c r="B416" s="264"/>
      <c r="C416" s="265"/>
      <c r="D416" s="232" t="s">
        <v>242</v>
      </c>
      <c r="E416" s="266" t="s">
        <v>1</v>
      </c>
      <c r="F416" s="267" t="s">
        <v>607</v>
      </c>
      <c r="G416" s="265"/>
      <c r="H416" s="266" t="s">
        <v>1</v>
      </c>
      <c r="I416" s="268"/>
      <c r="J416" s="265"/>
      <c r="K416" s="265"/>
      <c r="L416" s="269"/>
      <c r="M416" s="270"/>
      <c r="N416" s="271"/>
      <c r="O416" s="271"/>
      <c r="P416" s="271"/>
      <c r="Q416" s="271"/>
      <c r="R416" s="271"/>
      <c r="S416" s="271"/>
      <c r="T416" s="272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73" t="s">
        <v>242</v>
      </c>
      <c r="AU416" s="273" t="s">
        <v>88</v>
      </c>
      <c r="AV416" s="16" t="s">
        <v>86</v>
      </c>
      <c r="AW416" s="16" t="s">
        <v>34</v>
      </c>
      <c r="AX416" s="16" t="s">
        <v>78</v>
      </c>
      <c r="AY416" s="273" t="s">
        <v>234</v>
      </c>
    </row>
    <row r="417" s="13" customFormat="1">
      <c r="A417" s="13"/>
      <c r="B417" s="230"/>
      <c r="C417" s="231"/>
      <c r="D417" s="232" t="s">
        <v>242</v>
      </c>
      <c r="E417" s="233" t="s">
        <v>1</v>
      </c>
      <c r="F417" s="234" t="s">
        <v>608</v>
      </c>
      <c r="G417" s="231"/>
      <c r="H417" s="235">
        <v>4</v>
      </c>
      <c r="I417" s="236"/>
      <c r="J417" s="231"/>
      <c r="K417" s="231"/>
      <c r="L417" s="237"/>
      <c r="M417" s="238"/>
      <c r="N417" s="239"/>
      <c r="O417" s="239"/>
      <c r="P417" s="239"/>
      <c r="Q417" s="239"/>
      <c r="R417" s="239"/>
      <c r="S417" s="239"/>
      <c r="T417" s="24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1" t="s">
        <v>242</v>
      </c>
      <c r="AU417" s="241" t="s">
        <v>88</v>
      </c>
      <c r="AV417" s="13" t="s">
        <v>88</v>
      </c>
      <c r="AW417" s="13" t="s">
        <v>34</v>
      </c>
      <c r="AX417" s="13" t="s">
        <v>78</v>
      </c>
      <c r="AY417" s="241" t="s">
        <v>234</v>
      </c>
    </row>
    <row r="418" s="16" customFormat="1">
      <c r="A418" s="16"/>
      <c r="B418" s="264"/>
      <c r="C418" s="265"/>
      <c r="D418" s="232" t="s">
        <v>242</v>
      </c>
      <c r="E418" s="266" t="s">
        <v>1</v>
      </c>
      <c r="F418" s="267" t="s">
        <v>609</v>
      </c>
      <c r="G418" s="265"/>
      <c r="H418" s="266" t="s">
        <v>1</v>
      </c>
      <c r="I418" s="268"/>
      <c r="J418" s="265"/>
      <c r="K418" s="265"/>
      <c r="L418" s="269"/>
      <c r="M418" s="270"/>
      <c r="N418" s="271"/>
      <c r="O418" s="271"/>
      <c r="P418" s="271"/>
      <c r="Q418" s="271"/>
      <c r="R418" s="271"/>
      <c r="S418" s="271"/>
      <c r="T418" s="272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273" t="s">
        <v>242</v>
      </c>
      <c r="AU418" s="273" t="s">
        <v>88</v>
      </c>
      <c r="AV418" s="16" t="s">
        <v>86</v>
      </c>
      <c r="AW418" s="16" t="s">
        <v>34</v>
      </c>
      <c r="AX418" s="16" t="s">
        <v>78</v>
      </c>
      <c r="AY418" s="273" t="s">
        <v>234</v>
      </c>
    </row>
    <row r="419" s="13" customFormat="1">
      <c r="A419" s="13"/>
      <c r="B419" s="230"/>
      <c r="C419" s="231"/>
      <c r="D419" s="232" t="s">
        <v>242</v>
      </c>
      <c r="E419" s="233" t="s">
        <v>1</v>
      </c>
      <c r="F419" s="234" t="s">
        <v>610</v>
      </c>
      <c r="G419" s="231"/>
      <c r="H419" s="235">
        <v>22.41</v>
      </c>
      <c r="I419" s="236"/>
      <c r="J419" s="231"/>
      <c r="K419" s="231"/>
      <c r="L419" s="237"/>
      <c r="M419" s="238"/>
      <c r="N419" s="239"/>
      <c r="O419" s="239"/>
      <c r="P419" s="239"/>
      <c r="Q419" s="239"/>
      <c r="R419" s="239"/>
      <c r="S419" s="239"/>
      <c r="T419" s="24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1" t="s">
        <v>242</v>
      </c>
      <c r="AU419" s="241" t="s">
        <v>88</v>
      </c>
      <c r="AV419" s="13" t="s">
        <v>88</v>
      </c>
      <c r="AW419" s="13" t="s">
        <v>34</v>
      </c>
      <c r="AX419" s="13" t="s">
        <v>78</v>
      </c>
      <c r="AY419" s="241" t="s">
        <v>234</v>
      </c>
    </row>
    <row r="420" s="16" customFormat="1">
      <c r="A420" s="16"/>
      <c r="B420" s="264"/>
      <c r="C420" s="265"/>
      <c r="D420" s="232" t="s">
        <v>242</v>
      </c>
      <c r="E420" s="266" t="s">
        <v>1</v>
      </c>
      <c r="F420" s="267" t="s">
        <v>611</v>
      </c>
      <c r="G420" s="265"/>
      <c r="H420" s="266" t="s">
        <v>1</v>
      </c>
      <c r="I420" s="268"/>
      <c r="J420" s="265"/>
      <c r="K420" s="265"/>
      <c r="L420" s="269"/>
      <c r="M420" s="270"/>
      <c r="N420" s="271"/>
      <c r="O420" s="271"/>
      <c r="P420" s="271"/>
      <c r="Q420" s="271"/>
      <c r="R420" s="271"/>
      <c r="S420" s="271"/>
      <c r="T420" s="272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73" t="s">
        <v>242</v>
      </c>
      <c r="AU420" s="273" t="s">
        <v>88</v>
      </c>
      <c r="AV420" s="16" t="s">
        <v>86</v>
      </c>
      <c r="AW420" s="16" t="s">
        <v>34</v>
      </c>
      <c r="AX420" s="16" t="s">
        <v>78</v>
      </c>
      <c r="AY420" s="273" t="s">
        <v>234</v>
      </c>
    </row>
    <row r="421" s="13" customFormat="1">
      <c r="A421" s="13"/>
      <c r="B421" s="230"/>
      <c r="C421" s="231"/>
      <c r="D421" s="232" t="s">
        <v>242</v>
      </c>
      <c r="E421" s="233" t="s">
        <v>1</v>
      </c>
      <c r="F421" s="234" t="s">
        <v>612</v>
      </c>
      <c r="G421" s="231"/>
      <c r="H421" s="235">
        <v>8.9700000000000006</v>
      </c>
      <c r="I421" s="236"/>
      <c r="J421" s="231"/>
      <c r="K421" s="231"/>
      <c r="L421" s="237"/>
      <c r="M421" s="238"/>
      <c r="N421" s="239"/>
      <c r="O421" s="239"/>
      <c r="P421" s="239"/>
      <c r="Q421" s="239"/>
      <c r="R421" s="239"/>
      <c r="S421" s="239"/>
      <c r="T421" s="24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1" t="s">
        <v>242</v>
      </c>
      <c r="AU421" s="241" t="s">
        <v>88</v>
      </c>
      <c r="AV421" s="13" t="s">
        <v>88</v>
      </c>
      <c r="AW421" s="13" t="s">
        <v>34</v>
      </c>
      <c r="AX421" s="13" t="s">
        <v>78</v>
      </c>
      <c r="AY421" s="241" t="s">
        <v>234</v>
      </c>
    </row>
    <row r="422" s="16" customFormat="1">
      <c r="A422" s="16"/>
      <c r="B422" s="264"/>
      <c r="C422" s="265"/>
      <c r="D422" s="232" t="s">
        <v>242</v>
      </c>
      <c r="E422" s="266" t="s">
        <v>1</v>
      </c>
      <c r="F422" s="267" t="s">
        <v>613</v>
      </c>
      <c r="G422" s="265"/>
      <c r="H422" s="266" t="s">
        <v>1</v>
      </c>
      <c r="I422" s="268"/>
      <c r="J422" s="265"/>
      <c r="K422" s="265"/>
      <c r="L422" s="269"/>
      <c r="M422" s="270"/>
      <c r="N422" s="271"/>
      <c r="O422" s="271"/>
      <c r="P422" s="271"/>
      <c r="Q422" s="271"/>
      <c r="R422" s="271"/>
      <c r="S422" s="271"/>
      <c r="T422" s="272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73" t="s">
        <v>242</v>
      </c>
      <c r="AU422" s="273" t="s">
        <v>88</v>
      </c>
      <c r="AV422" s="16" t="s">
        <v>86</v>
      </c>
      <c r="AW422" s="16" t="s">
        <v>34</v>
      </c>
      <c r="AX422" s="16" t="s">
        <v>78</v>
      </c>
      <c r="AY422" s="273" t="s">
        <v>234</v>
      </c>
    </row>
    <row r="423" s="13" customFormat="1">
      <c r="A423" s="13"/>
      <c r="B423" s="230"/>
      <c r="C423" s="231"/>
      <c r="D423" s="232" t="s">
        <v>242</v>
      </c>
      <c r="E423" s="233" t="s">
        <v>1</v>
      </c>
      <c r="F423" s="234" t="s">
        <v>156</v>
      </c>
      <c r="G423" s="231"/>
      <c r="H423" s="235">
        <v>10.859999999999999</v>
      </c>
      <c r="I423" s="236"/>
      <c r="J423" s="231"/>
      <c r="K423" s="231"/>
      <c r="L423" s="237"/>
      <c r="M423" s="238"/>
      <c r="N423" s="239"/>
      <c r="O423" s="239"/>
      <c r="P423" s="239"/>
      <c r="Q423" s="239"/>
      <c r="R423" s="239"/>
      <c r="S423" s="239"/>
      <c r="T423" s="24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1" t="s">
        <v>242</v>
      </c>
      <c r="AU423" s="241" t="s">
        <v>88</v>
      </c>
      <c r="AV423" s="13" t="s">
        <v>88</v>
      </c>
      <c r="AW423" s="13" t="s">
        <v>34</v>
      </c>
      <c r="AX423" s="13" t="s">
        <v>78</v>
      </c>
      <c r="AY423" s="241" t="s">
        <v>234</v>
      </c>
    </row>
    <row r="424" s="16" customFormat="1">
      <c r="A424" s="16"/>
      <c r="B424" s="264"/>
      <c r="C424" s="265"/>
      <c r="D424" s="232" t="s">
        <v>242</v>
      </c>
      <c r="E424" s="266" t="s">
        <v>1</v>
      </c>
      <c r="F424" s="267" t="s">
        <v>614</v>
      </c>
      <c r="G424" s="265"/>
      <c r="H424" s="266" t="s">
        <v>1</v>
      </c>
      <c r="I424" s="268"/>
      <c r="J424" s="265"/>
      <c r="K424" s="265"/>
      <c r="L424" s="269"/>
      <c r="M424" s="270"/>
      <c r="N424" s="271"/>
      <c r="O424" s="271"/>
      <c r="P424" s="271"/>
      <c r="Q424" s="271"/>
      <c r="R424" s="271"/>
      <c r="S424" s="271"/>
      <c r="T424" s="272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73" t="s">
        <v>242</v>
      </c>
      <c r="AU424" s="273" t="s">
        <v>88</v>
      </c>
      <c r="AV424" s="16" t="s">
        <v>86</v>
      </c>
      <c r="AW424" s="16" t="s">
        <v>34</v>
      </c>
      <c r="AX424" s="16" t="s">
        <v>78</v>
      </c>
      <c r="AY424" s="273" t="s">
        <v>234</v>
      </c>
    </row>
    <row r="425" s="13" customFormat="1">
      <c r="A425" s="13"/>
      <c r="B425" s="230"/>
      <c r="C425" s="231"/>
      <c r="D425" s="232" t="s">
        <v>242</v>
      </c>
      <c r="E425" s="233" t="s">
        <v>1</v>
      </c>
      <c r="F425" s="234" t="s">
        <v>615</v>
      </c>
      <c r="G425" s="231"/>
      <c r="H425" s="235">
        <v>16.5</v>
      </c>
      <c r="I425" s="236"/>
      <c r="J425" s="231"/>
      <c r="K425" s="231"/>
      <c r="L425" s="237"/>
      <c r="M425" s="238"/>
      <c r="N425" s="239"/>
      <c r="O425" s="239"/>
      <c r="P425" s="239"/>
      <c r="Q425" s="239"/>
      <c r="R425" s="239"/>
      <c r="S425" s="239"/>
      <c r="T425" s="24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1" t="s">
        <v>242</v>
      </c>
      <c r="AU425" s="241" t="s">
        <v>88</v>
      </c>
      <c r="AV425" s="13" t="s">
        <v>88</v>
      </c>
      <c r="AW425" s="13" t="s">
        <v>34</v>
      </c>
      <c r="AX425" s="13" t="s">
        <v>78</v>
      </c>
      <c r="AY425" s="241" t="s">
        <v>234</v>
      </c>
    </row>
    <row r="426" s="14" customFormat="1">
      <c r="A426" s="14"/>
      <c r="B426" s="242"/>
      <c r="C426" s="243"/>
      <c r="D426" s="232" t="s">
        <v>242</v>
      </c>
      <c r="E426" s="244" t="s">
        <v>1</v>
      </c>
      <c r="F426" s="245" t="s">
        <v>244</v>
      </c>
      <c r="G426" s="243"/>
      <c r="H426" s="246">
        <v>80.430000000000007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2" t="s">
        <v>242</v>
      </c>
      <c r="AU426" s="252" t="s">
        <v>88</v>
      </c>
      <c r="AV426" s="14" t="s">
        <v>240</v>
      </c>
      <c r="AW426" s="14" t="s">
        <v>34</v>
      </c>
      <c r="AX426" s="14" t="s">
        <v>86</v>
      </c>
      <c r="AY426" s="252" t="s">
        <v>234</v>
      </c>
    </row>
    <row r="427" s="2" customFormat="1" ht="24.15" customHeight="1">
      <c r="A427" s="39"/>
      <c r="B427" s="40"/>
      <c r="C427" s="217" t="s">
        <v>616</v>
      </c>
      <c r="D427" s="217" t="s">
        <v>236</v>
      </c>
      <c r="E427" s="218" t="s">
        <v>617</v>
      </c>
      <c r="F427" s="219" t="s">
        <v>618</v>
      </c>
      <c r="G427" s="220" t="s">
        <v>131</v>
      </c>
      <c r="H427" s="221">
        <v>1.8</v>
      </c>
      <c r="I427" s="222"/>
      <c r="J427" s="223">
        <f>ROUND(I427*H427,2)</f>
        <v>0</v>
      </c>
      <c r="K427" s="219" t="s">
        <v>239</v>
      </c>
      <c r="L427" s="45"/>
      <c r="M427" s="224" t="s">
        <v>1</v>
      </c>
      <c r="N427" s="225" t="s">
        <v>43</v>
      </c>
      <c r="O427" s="92"/>
      <c r="P427" s="226">
        <f>O427*H427</f>
        <v>0</v>
      </c>
      <c r="Q427" s="226">
        <v>0</v>
      </c>
      <c r="R427" s="226">
        <f>Q427*H427</f>
        <v>0</v>
      </c>
      <c r="S427" s="226">
        <v>0</v>
      </c>
      <c r="T427" s="227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8" t="s">
        <v>240</v>
      </c>
      <c r="AT427" s="228" t="s">
        <v>236</v>
      </c>
      <c r="AU427" s="228" t="s">
        <v>88</v>
      </c>
      <c r="AY427" s="18" t="s">
        <v>234</v>
      </c>
      <c r="BE427" s="229">
        <f>IF(N427="základní",J427,0)</f>
        <v>0</v>
      </c>
      <c r="BF427" s="229">
        <f>IF(N427="snížená",J427,0)</f>
        <v>0</v>
      </c>
      <c r="BG427" s="229">
        <f>IF(N427="zákl. přenesená",J427,0)</f>
        <v>0</v>
      </c>
      <c r="BH427" s="229">
        <f>IF(N427="sníž. přenesená",J427,0)</f>
        <v>0</v>
      </c>
      <c r="BI427" s="229">
        <f>IF(N427="nulová",J427,0)</f>
        <v>0</v>
      </c>
      <c r="BJ427" s="18" t="s">
        <v>86</v>
      </c>
      <c r="BK427" s="229">
        <f>ROUND(I427*H427,2)</f>
        <v>0</v>
      </c>
      <c r="BL427" s="18" t="s">
        <v>240</v>
      </c>
      <c r="BM427" s="228" t="s">
        <v>619</v>
      </c>
    </row>
    <row r="428" s="13" customFormat="1">
      <c r="A428" s="13"/>
      <c r="B428" s="230"/>
      <c r="C428" s="231"/>
      <c r="D428" s="232" t="s">
        <v>242</v>
      </c>
      <c r="E428" s="233" t="s">
        <v>1</v>
      </c>
      <c r="F428" s="234" t="s">
        <v>620</v>
      </c>
      <c r="G428" s="231"/>
      <c r="H428" s="235">
        <v>1.8</v>
      </c>
      <c r="I428" s="236"/>
      <c r="J428" s="231"/>
      <c r="K428" s="231"/>
      <c r="L428" s="237"/>
      <c r="M428" s="238"/>
      <c r="N428" s="239"/>
      <c r="O428" s="239"/>
      <c r="P428" s="239"/>
      <c r="Q428" s="239"/>
      <c r="R428" s="239"/>
      <c r="S428" s="239"/>
      <c r="T428" s="24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1" t="s">
        <v>242</v>
      </c>
      <c r="AU428" s="241" t="s">
        <v>88</v>
      </c>
      <c r="AV428" s="13" t="s">
        <v>88</v>
      </c>
      <c r="AW428" s="13" t="s">
        <v>34</v>
      </c>
      <c r="AX428" s="13" t="s">
        <v>78</v>
      </c>
      <c r="AY428" s="241" t="s">
        <v>234</v>
      </c>
    </row>
    <row r="429" s="14" customFormat="1">
      <c r="A429" s="14"/>
      <c r="B429" s="242"/>
      <c r="C429" s="243"/>
      <c r="D429" s="232" t="s">
        <v>242</v>
      </c>
      <c r="E429" s="244" t="s">
        <v>1</v>
      </c>
      <c r="F429" s="245" t="s">
        <v>244</v>
      </c>
      <c r="G429" s="243"/>
      <c r="H429" s="246">
        <v>1.8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2" t="s">
        <v>242</v>
      </c>
      <c r="AU429" s="252" t="s">
        <v>88</v>
      </c>
      <c r="AV429" s="14" t="s">
        <v>240</v>
      </c>
      <c r="AW429" s="14" t="s">
        <v>34</v>
      </c>
      <c r="AX429" s="14" t="s">
        <v>86</v>
      </c>
      <c r="AY429" s="252" t="s">
        <v>234</v>
      </c>
    </row>
    <row r="430" s="2" customFormat="1" ht="21.75" customHeight="1">
      <c r="A430" s="39"/>
      <c r="B430" s="40"/>
      <c r="C430" s="217" t="s">
        <v>621</v>
      </c>
      <c r="D430" s="217" t="s">
        <v>236</v>
      </c>
      <c r="E430" s="218" t="s">
        <v>622</v>
      </c>
      <c r="F430" s="219" t="s">
        <v>623</v>
      </c>
      <c r="G430" s="220" t="s">
        <v>321</v>
      </c>
      <c r="H430" s="221">
        <v>6</v>
      </c>
      <c r="I430" s="222"/>
      <c r="J430" s="223">
        <f>ROUND(I430*H430,2)</f>
        <v>0</v>
      </c>
      <c r="K430" s="219" t="s">
        <v>239</v>
      </c>
      <c r="L430" s="45"/>
      <c r="M430" s="224" t="s">
        <v>1</v>
      </c>
      <c r="N430" s="225" t="s">
        <v>43</v>
      </c>
      <c r="O430" s="92"/>
      <c r="P430" s="226">
        <f>O430*H430</f>
        <v>0</v>
      </c>
      <c r="Q430" s="226">
        <v>0.04684</v>
      </c>
      <c r="R430" s="226">
        <f>Q430*H430</f>
        <v>0.28104000000000001</v>
      </c>
      <c r="S430" s="226">
        <v>0</v>
      </c>
      <c r="T430" s="227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8" t="s">
        <v>240</v>
      </c>
      <c r="AT430" s="228" t="s">
        <v>236</v>
      </c>
      <c r="AU430" s="228" t="s">
        <v>88</v>
      </c>
      <c r="AY430" s="18" t="s">
        <v>234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18" t="s">
        <v>86</v>
      </c>
      <c r="BK430" s="229">
        <f>ROUND(I430*H430,2)</f>
        <v>0</v>
      </c>
      <c r="BL430" s="18" t="s">
        <v>240</v>
      </c>
      <c r="BM430" s="228" t="s">
        <v>624</v>
      </c>
    </row>
    <row r="431" s="16" customFormat="1">
      <c r="A431" s="16"/>
      <c r="B431" s="264"/>
      <c r="C431" s="265"/>
      <c r="D431" s="232" t="s">
        <v>242</v>
      </c>
      <c r="E431" s="266" t="s">
        <v>1</v>
      </c>
      <c r="F431" s="267" t="s">
        <v>625</v>
      </c>
      <c r="G431" s="265"/>
      <c r="H431" s="266" t="s">
        <v>1</v>
      </c>
      <c r="I431" s="268"/>
      <c r="J431" s="265"/>
      <c r="K431" s="265"/>
      <c r="L431" s="269"/>
      <c r="M431" s="270"/>
      <c r="N431" s="271"/>
      <c r="O431" s="271"/>
      <c r="P431" s="271"/>
      <c r="Q431" s="271"/>
      <c r="R431" s="271"/>
      <c r="S431" s="271"/>
      <c r="T431" s="272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T431" s="273" t="s">
        <v>242</v>
      </c>
      <c r="AU431" s="273" t="s">
        <v>88</v>
      </c>
      <c r="AV431" s="16" t="s">
        <v>86</v>
      </c>
      <c r="AW431" s="16" t="s">
        <v>34</v>
      </c>
      <c r="AX431" s="16" t="s">
        <v>78</v>
      </c>
      <c r="AY431" s="273" t="s">
        <v>234</v>
      </c>
    </row>
    <row r="432" s="13" customFormat="1">
      <c r="A432" s="13"/>
      <c r="B432" s="230"/>
      <c r="C432" s="231"/>
      <c r="D432" s="232" t="s">
        <v>242</v>
      </c>
      <c r="E432" s="233" t="s">
        <v>1</v>
      </c>
      <c r="F432" s="234" t="s">
        <v>86</v>
      </c>
      <c r="G432" s="231"/>
      <c r="H432" s="235">
        <v>1</v>
      </c>
      <c r="I432" s="236"/>
      <c r="J432" s="231"/>
      <c r="K432" s="231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242</v>
      </c>
      <c r="AU432" s="241" t="s">
        <v>88</v>
      </c>
      <c r="AV432" s="13" t="s">
        <v>88</v>
      </c>
      <c r="AW432" s="13" t="s">
        <v>34</v>
      </c>
      <c r="AX432" s="13" t="s">
        <v>78</v>
      </c>
      <c r="AY432" s="241" t="s">
        <v>234</v>
      </c>
    </row>
    <row r="433" s="16" customFormat="1">
      <c r="A433" s="16"/>
      <c r="B433" s="264"/>
      <c r="C433" s="265"/>
      <c r="D433" s="232" t="s">
        <v>242</v>
      </c>
      <c r="E433" s="266" t="s">
        <v>1</v>
      </c>
      <c r="F433" s="267" t="s">
        <v>626</v>
      </c>
      <c r="G433" s="265"/>
      <c r="H433" s="266" t="s">
        <v>1</v>
      </c>
      <c r="I433" s="268"/>
      <c r="J433" s="265"/>
      <c r="K433" s="265"/>
      <c r="L433" s="269"/>
      <c r="M433" s="270"/>
      <c r="N433" s="271"/>
      <c r="O433" s="271"/>
      <c r="P433" s="271"/>
      <c r="Q433" s="271"/>
      <c r="R433" s="271"/>
      <c r="S433" s="271"/>
      <c r="T433" s="272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273" t="s">
        <v>242</v>
      </c>
      <c r="AU433" s="273" t="s">
        <v>88</v>
      </c>
      <c r="AV433" s="16" t="s">
        <v>86</v>
      </c>
      <c r="AW433" s="16" t="s">
        <v>34</v>
      </c>
      <c r="AX433" s="16" t="s">
        <v>78</v>
      </c>
      <c r="AY433" s="273" t="s">
        <v>234</v>
      </c>
    </row>
    <row r="434" s="13" customFormat="1">
      <c r="A434" s="13"/>
      <c r="B434" s="230"/>
      <c r="C434" s="231"/>
      <c r="D434" s="232" t="s">
        <v>242</v>
      </c>
      <c r="E434" s="233" t="s">
        <v>1</v>
      </c>
      <c r="F434" s="234" t="s">
        <v>259</v>
      </c>
      <c r="G434" s="231"/>
      <c r="H434" s="235">
        <v>5</v>
      </c>
      <c r="I434" s="236"/>
      <c r="J434" s="231"/>
      <c r="K434" s="231"/>
      <c r="L434" s="237"/>
      <c r="M434" s="238"/>
      <c r="N434" s="239"/>
      <c r="O434" s="239"/>
      <c r="P434" s="239"/>
      <c r="Q434" s="239"/>
      <c r="R434" s="239"/>
      <c r="S434" s="239"/>
      <c r="T434" s="24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1" t="s">
        <v>242</v>
      </c>
      <c r="AU434" s="241" t="s">
        <v>88</v>
      </c>
      <c r="AV434" s="13" t="s">
        <v>88</v>
      </c>
      <c r="AW434" s="13" t="s">
        <v>34</v>
      </c>
      <c r="AX434" s="13" t="s">
        <v>78</v>
      </c>
      <c r="AY434" s="241" t="s">
        <v>234</v>
      </c>
    </row>
    <row r="435" s="14" customFormat="1">
      <c r="A435" s="14"/>
      <c r="B435" s="242"/>
      <c r="C435" s="243"/>
      <c r="D435" s="232" t="s">
        <v>242</v>
      </c>
      <c r="E435" s="244" t="s">
        <v>1</v>
      </c>
      <c r="F435" s="245" t="s">
        <v>244</v>
      </c>
      <c r="G435" s="243"/>
      <c r="H435" s="246">
        <v>6</v>
      </c>
      <c r="I435" s="247"/>
      <c r="J435" s="243"/>
      <c r="K435" s="243"/>
      <c r="L435" s="248"/>
      <c r="M435" s="249"/>
      <c r="N435" s="250"/>
      <c r="O435" s="250"/>
      <c r="P435" s="250"/>
      <c r="Q435" s="250"/>
      <c r="R435" s="250"/>
      <c r="S435" s="250"/>
      <c r="T435" s="25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2" t="s">
        <v>242</v>
      </c>
      <c r="AU435" s="252" t="s">
        <v>88</v>
      </c>
      <c r="AV435" s="14" t="s">
        <v>240</v>
      </c>
      <c r="AW435" s="14" t="s">
        <v>34</v>
      </c>
      <c r="AX435" s="14" t="s">
        <v>86</v>
      </c>
      <c r="AY435" s="252" t="s">
        <v>234</v>
      </c>
    </row>
    <row r="436" s="2" customFormat="1" ht="24.15" customHeight="1">
      <c r="A436" s="39"/>
      <c r="B436" s="40"/>
      <c r="C436" s="274" t="s">
        <v>627</v>
      </c>
      <c r="D436" s="274" t="s">
        <v>307</v>
      </c>
      <c r="E436" s="275" t="s">
        <v>628</v>
      </c>
      <c r="F436" s="276" t="s">
        <v>629</v>
      </c>
      <c r="G436" s="277" t="s">
        <v>321</v>
      </c>
      <c r="H436" s="278">
        <v>1</v>
      </c>
      <c r="I436" s="279"/>
      <c r="J436" s="280">
        <f>ROUND(I436*H436,2)</f>
        <v>0</v>
      </c>
      <c r="K436" s="276" t="s">
        <v>239</v>
      </c>
      <c r="L436" s="281"/>
      <c r="M436" s="282" t="s">
        <v>1</v>
      </c>
      <c r="N436" s="283" t="s">
        <v>43</v>
      </c>
      <c r="O436" s="92"/>
      <c r="P436" s="226">
        <f>O436*H436</f>
        <v>0</v>
      </c>
      <c r="Q436" s="226">
        <v>0.01521</v>
      </c>
      <c r="R436" s="226">
        <f>Q436*H436</f>
        <v>0.01521</v>
      </c>
      <c r="S436" s="226">
        <v>0</v>
      </c>
      <c r="T436" s="22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8" t="s">
        <v>275</v>
      </c>
      <c r="AT436" s="228" t="s">
        <v>307</v>
      </c>
      <c r="AU436" s="228" t="s">
        <v>88</v>
      </c>
      <c r="AY436" s="18" t="s">
        <v>234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8" t="s">
        <v>86</v>
      </c>
      <c r="BK436" s="229">
        <f>ROUND(I436*H436,2)</f>
        <v>0</v>
      </c>
      <c r="BL436" s="18" t="s">
        <v>240</v>
      </c>
      <c r="BM436" s="228" t="s">
        <v>630</v>
      </c>
    </row>
    <row r="437" s="16" customFormat="1">
      <c r="A437" s="16"/>
      <c r="B437" s="264"/>
      <c r="C437" s="265"/>
      <c r="D437" s="232" t="s">
        <v>242</v>
      </c>
      <c r="E437" s="266" t="s">
        <v>1</v>
      </c>
      <c r="F437" s="267" t="s">
        <v>631</v>
      </c>
      <c r="G437" s="265"/>
      <c r="H437" s="266" t="s">
        <v>1</v>
      </c>
      <c r="I437" s="268"/>
      <c r="J437" s="265"/>
      <c r="K437" s="265"/>
      <c r="L437" s="269"/>
      <c r="M437" s="270"/>
      <c r="N437" s="271"/>
      <c r="O437" s="271"/>
      <c r="P437" s="271"/>
      <c r="Q437" s="271"/>
      <c r="R437" s="271"/>
      <c r="S437" s="271"/>
      <c r="T437" s="272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T437" s="273" t="s">
        <v>242</v>
      </c>
      <c r="AU437" s="273" t="s">
        <v>88</v>
      </c>
      <c r="AV437" s="16" t="s">
        <v>86</v>
      </c>
      <c r="AW437" s="16" t="s">
        <v>34</v>
      </c>
      <c r="AX437" s="16" t="s">
        <v>78</v>
      </c>
      <c r="AY437" s="273" t="s">
        <v>234</v>
      </c>
    </row>
    <row r="438" s="13" customFormat="1">
      <c r="A438" s="13"/>
      <c r="B438" s="230"/>
      <c r="C438" s="231"/>
      <c r="D438" s="232" t="s">
        <v>242</v>
      </c>
      <c r="E438" s="233" t="s">
        <v>1</v>
      </c>
      <c r="F438" s="234" t="s">
        <v>86</v>
      </c>
      <c r="G438" s="231"/>
      <c r="H438" s="235">
        <v>1</v>
      </c>
      <c r="I438" s="236"/>
      <c r="J438" s="231"/>
      <c r="K438" s="231"/>
      <c r="L438" s="237"/>
      <c r="M438" s="238"/>
      <c r="N438" s="239"/>
      <c r="O438" s="239"/>
      <c r="P438" s="239"/>
      <c r="Q438" s="239"/>
      <c r="R438" s="239"/>
      <c r="S438" s="239"/>
      <c r="T438" s="24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1" t="s">
        <v>242</v>
      </c>
      <c r="AU438" s="241" t="s">
        <v>88</v>
      </c>
      <c r="AV438" s="13" t="s">
        <v>88</v>
      </c>
      <c r="AW438" s="13" t="s">
        <v>34</v>
      </c>
      <c r="AX438" s="13" t="s">
        <v>78</v>
      </c>
      <c r="AY438" s="241" t="s">
        <v>234</v>
      </c>
    </row>
    <row r="439" s="14" customFormat="1">
      <c r="A439" s="14"/>
      <c r="B439" s="242"/>
      <c r="C439" s="243"/>
      <c r="D439" s="232" t="s">
        <v>242</v>
      </c>
      <c r="E439" s="244" t="s">
        <v>1</v>
      </c>
      <c r="F439" s="245" t="s">
        <v>244</v>
      </c>
      <c r="G439" s="243"/>
      <c r="H439" s="246">
        <v>1</v>
      </c>
      <c r="I439" s="247"/>
      <c r="J439" s="243"/>
      <c r="K439" s="243"/>
      <c r="L439" s="248"/>
      <c r="M439" s="249"/>
      <c r="N439" s="250"/>
      <c r="O439" s="250"/>
      <c r="P439" s="250"/>
      <c r="Q439" s="250"/>
      <c r="R439" s="250"/>
      <c r="S439" s="250"/>
      <c r="T439" s="25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2" t="s">
        <v>242</v>
      </c>
      <c r="AU439" s="252" t="s">
        <v>88</v>
      </c>
      <c r="AV439" s="14" t="s">
        <v>240</v>
      </c>
      <c r="AW439" s="14" t="s">
        <v>34</v>
      </c>
      <c r="AX439" s="14" t="s">
        <v>86</v>
      </c>
      <c r="AY439" s="252" t="s">
        <v>234</v>
      </c>
    </row>
    <row r="440" s="2" customFormat="1" ht="24.15" customHeight="1">
      <c r="A440" s="39"/>
      <c r="B440" s="40"/>
      <c r="C440" s="274" t="s">
        <v>632</v>
      </c>
      <c r="D440" s="274" t="s">
        <v>307</v>
      </c>
      <c r="E440" s="275" t="s">
        <v>633</v>
      </c>
      <c r="F440" s="276" t="s">
        <v>634</v>
      </c>
      <c r="G440" s="277" t="s">
        <v>321</v>
      </c>
      <c r="H440" s="278">
        <v>5</v>
      </c>
      <c r="I440" s="279"/>
      <c r="J440" s="280">
        <f>ROUND(I440*H440,2)</f>
        <v>0</v>
      </c>
      <c r="K440" s="276" t="s">
        <v>239</v>
      </c>
      <c r="L440" s="281"/>
      <c r="M440" s="282" t="s">
        <v>1</v>
      </c>
      <c r="N440" s="283" t="s">
        <v>43</v>
      </c>
      <c r="O440" s="92"/>
      <c r="P440" s="226">
        <f>O440*H440</f>
        <v>0</v>
      </c>
      <c r="Q440" s="226">
        <v>0.014890000000000001</v>
      </c>
      <c r="R440" s="226">
        <f>Q440*H440</f>
        <v>0.074450000000000002</v>
      </c>
      <c r="S440" s="226">
        <v>0</v>
      </c>
      <c r="T440" s="227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8" t="s">
        <v>275</v>
      </c>
      <c r="AT440" s="228" t="s">
        <v>307</v>
      </c>
      <c r="AU440" s="228" t="s">
        <v>88</v>
      </c>
      <c r="AY440" s="18" t="s">
        <v>234</v>
      </c>
      <c r="BE440" s="229">
        <f>IF(N440="základní",J440,0)</f>
        <v>0</v>
      </c>
      <c r="BF440" s="229">
        <f>IF(N440="snížená",J440,0)</f>
        <v>0</v>
      </c>
      <c r="BG440" s="229">
        <f>IF(N440="zákl. přenesená",J440,0)</f>
        <v>0</v>
      </c>
      <c r="BH440" s="229">
        <f>IF(N440="sníž. přenesená",J440,0)</f>
        <v>0</v>
      </c>
      <c r="BI440" s="229">
        <f>IF(N440="nulová",J440,0)</f>
        <v>0</v>
      </c>
      <c r="BJ440" s="18" t="s">
        <v>86</v>
      </c>
      <c r="BK440" s="229">
        <f>ROUND(I440*H440,2)</f>
        <v>0</v>
      </c>
      <c r="BL440" s="18" t="s">
        <v>240</v>
      </c>
      <c r="BM440" s="228" t="s">
        <v>635</v>
      </c>
    </row>
    <row r="441" s="16" customFormat="1">
      <c r="A441" s="16"/>
      <c r="B441" s="264"/>
      <c r="C441" s="265"/>
      <c r="D441" s="232" t="s">
        <v>242</v>
      </c>
      <c r="E441" s="266" t="s">
        <v>1</v>
      </c>
      <c r="F441" s="267" t="s">
        <v>626</v>
      </c>
      <c r="G441" s="265"/>
      <c r="H441" s="266" t="s">
        <v>1</v>
      </c>
      <c r="I441" s="268"/>
      <c r="J441" s="265"/>
      <c r="K441" s="265"/>
      <c r="L441" s="269"/>
      <c r="M441" s="270"/>
      <c r="N441" s="271"/>
      <c r="O441" s="271"/>
      <c r="P441" s="271"/>
      <c r="Q441" s="271"/>
      <c r="R441" s="271"/>
      <c r="S441" s="271"/>
      <c r="T441" s="272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73" t="s">
        <v>242</v>
      </c>
      <c r="AU441" s="273" t="s">
        <v>88</v>
      </c>
      <c r="AV441" s="16" t="s">
        <v>86</v>
      </c>
      <c r="AW441" s="16" t="s">
        <v>34</v>
      </c>
      <c r="AX441" s="16" t="s">
        <v>78</v>
      </c>
      <c r="AY441" s="273" t="s">
        <v>234</v>
      </c>
    </row>
    <row r="442" s="13" customFormat="1">
      <c r="A442" s="13"/>
      <c r="B442" s="230"/>
      <c r="C442" s="231"/>
      <c r="D442" s="232" t="s">
        <v>242</v>
      </c>
      <c r="E442" s="233" t="s">
        <v>1</v>
      </c>
      <c r="F442" s="234" t="s">
        <v>259</v>
      </c>
      <c r="G442" s="231"/>
      <c r="H442" s="235">
        <v>5</v>
      </c>
      <c r="I442" s="236"/>
      <c r="J442" s="231"/>
      <c r="K442" s="231"/>
      <c r="L442" s="237"/>
      <c r="M442" s="238"/>
      <c r="N442" s="239"/>
      <c r="O442" s="239"/>
      <c r="P442" s="239"/>
      <c r="Q442" s="239"/>
      <c r="R442" s="239"/>
      <c r="S442" s="239"/>
      <c r="T442" s="24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1" t="s">
        <v>242</v>
      </c>
      <c r="AU442" s="241" t="s">
        <v>88</v>
      </c>
      <c r="AV442" s="13" t="s">
        <v>88</v>
      </c>
      <c r="AW442" s="13" t="s">
        <v>34</v>
      </c>
      <c r="AX442" s="13" t="s">
        <v>78</v>
      </c>
      <c r="AY442" s="241" t="s">
        <v>234</v>
      </c>
    </row>
    <row r="443" s="14" customFormat="1">
      <c r="A443" s="14"/>
      <c r="B443" s="242"/>
      <c r="C443" s="243"/>
      <c r="D443" s="232" t="s">
        <v>242</v>
      </c>
      <c r="E443" s="244" t="s">
        <v>1</v>
      </c>
      <c r="F443" s="245" t="s">
        <v>244</v>
      </c>
      <c r="G443" s="243"/>
      <c r="H443" s="246">
        <v>5</v>
      </c>
      <c r="I443" s="247"/>
      <c r="J443" s="243"/>
      <c r="K443" s="243"/>
      <c r="L443" s="248"/>
      <c r="M443" s="249"/>
      <c r="N443" s="250"/>
      <c r="O443" s="250"/>
      <c r="P443" s="250"/>
      <c r="Q443" s="250"/>
      <c r="R443" s="250"/>
      <c r="S443" s="250"/>
      <c r="T443" s="25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2" t="s">
        <v>242</v>
      </c>
      <c r="AU443" s="252" t="s">
        <v>88</v>
      </c>
      <c r="AV443" s="14" t="s">
        <v>240</v>
      </c>
      <c r="AW443" s="14" t="s">
        <v>34</v>
      </c>
      <c r="AX443" s="14" t="s">
        <v>86</v>
      </c>
      <c r="AY443" s="252" t="s">
        <v>234</v>
      </c>
    </row>
    <row r="444" s="12" customFormat="1" ht="22.8" customHeight="1">
      <c r="A444" s="12"/>
      <c r="B444" s="201"/>
      <c r="C444" s="202"/>
      <c r="D444" s="203" t="s">
        <v>77</v>
      </c>
      <c r="E444" s="215" t="s">
        <v>286</v>
      </c>
      <c r="F444" s="215" t="s">
        <v>636</v>
      </c>
      <c r="G444" s="202"/>
      <c r="H444" s="202"/>
      <c r="I444" s="205"/>
      <c r="J444" s="216">
        <f>BK444</f>
        <v>0</v>
      </c>
      <c r="K444" s="202"/>
      <c r="L444" s="207"/>
      <c r="M444" s="208"/>
      <c r="N444" s="209"/>
      <c r="O444" s="209"/>
      <c r="P444" s="210">
        <f>SUM(P445:P594)</f>
        <v>0</v>
      </c>
      <c r="Q444" s="209"/>
      <c r="R444" s="210">
        <f>SUM(R445:R594)</f>
        <v>0.010137</v>
      </c>
      <c r="S444" s="209"/>
      <c r="T444" s="211">
        <f>SUM(T445:T594)</f>
        <v>35.828213000000012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2" t="s">
        <v>86</v>
      </c>
      <c r="AT444" s="213" t="s">
        <v>77</v>
      </c>
      <c r="AU444" s="213" t="s">
        <v>86</v>
      </c>
      <c r="AY444" s="212" t="s">
        <v>234</v>
      </c>
      <c r="BK444" s="214">
        <f>SUM(BK445:BK594)</f>
        <v>0</v>
      </c>
    </row>
    <row r="445" s="2" customFormat="1" ht="21.75" customHeight="1">
      <c r="A445" s="39"/>
      <c r="B445" s="40"/>
      <c r="C445" s="217" t="s">
        <v>637</v>
      </c>
      <c r="D445" s="217" t="s">
        <v>236</v>
      </c>
      <c r="E445" s="218" t="s">
        <v>638</v>
      </c>
      <c r="F445" s="219" t="s">
        <v>639</v>
      </c>
      <c r="G445" s="220" t="s">
        <v>131</v>
      </c>
      <c r="H445" s="221">
        <v>25.173999999999999</v>
      </c>
      <c r="I445" s="222"/>
      <c r="J445" s="223">
        <f>ROUND(I445*H445,2)</f>
        <v>0</v>
      </c>
      <c r="K445" s="219" t="s">
        <v>239</v>
      </c>
      <c r="L445" s="45"/>
      <c r="M445" s="224" t="s">
        <v>1</v>
      </c>
      <c r="N445" s="225" t="s">
        <v>43</v>
      </c>
      <c r="O445" s="92"/>
      <c r="P445" s="226">
        <f>O445*H445</f>
        <v>0</v>
      </c>
      <c r="Q445" s="226">
        <v>0</v>
      </c>
      <c r="R445" s="226">
        <f>Q445*H445</f>
        <v>0</v>
      </c>
      <c r="S445" s="226">
        <v>0.13100000000000001</v>
      </c>
      <c r="T445" s="227">
        <f>S445*H445</f>
        <v>3.2977940000000001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8" t="s">
        <v>240</v>
      </c>
      <c r="AT445" s="228" t="s">
        <v>236</v>
      </c>
      <c r="AU445" s="228" t="s">
        <v>88</v>
      </c>
      <c r="AY445" s="18" t="s">
        <v>234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8" t="s">
        <v>86</v>
      </c>
      <c r="BK445" s="229">
        <f>ROUND(I445*H445,2)</f>
        <v>0</v>
      </c>
      <c r="BL445" s="18" t="s">
        <v>240</v>
      </c>
      <c r="BM445" s="228" t="s">
        <v>640</v>
      </c>
    </row>
    <row r="446" s="13" customFormat="1">
      <c r="A446" s="13"/>
      <c r="B446" s="230"/>
      <c r="C446" s="231"/>
      <c r="D446" s="232" t="s">
        <v>242</v>
      </c>
      <c r="E446" s="233" t="s">
        <v>1</v>
      </c>
      <c r="F446" s="234" t="s">
        <v>641</v>
      </c>
      <c r="G446" s="231"/>
      <c r="H446" s="235">
        <v>17.850000000000001</v>
      </c>
      <c r="I446" s="236"/>
      <c r="J446" s="231"/>
      <c r="K446" s="231"/>
      <c r="L446" s="237"/>
      <c r="M446" s="238"/>
      <c r="N446" s="239"/>
      <c r="O446" s="239"/>
      <c r="P446" s="239"/>
      <c r="Q446" s="239"/>
      <c r="R446" s="239"/>
      <c r="S446" s="239"/>
      <c r="T446" s="24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1" t="s">
        <v>242</v>
      </c>
      <c r="AU446" s="241" t="s">
        <v>88</v>
      </c>
      <c r="AV446" s="13" t="s">
        <v>88</v>
      </c>
      <c r="AW446" s="13" t="s">
        <v>34</v>
      </c>
      <c r="AX446" s="13" t="s">
        <v>78</v>
      </c>
      <c r="AY446" s="241" t="s">
        <v>234</v>
      </c>
    </row>
    <row r="447" s="13" customFormat="1">
      <c r="A447" s="13"/>
      <c r="B447" s="230"/>
      <c r="C447" s="231"/>
      <c r="D447" s="232" t="s">
        <v>242</v>
      </c>
      <c r="E447" s="233" t="s">
        <v>1</v>
      </c>
      <c r="F447" s="234" t="s">
        <v>642</v>
      </c>
      <c r="G447" s="231"/>
      <c r="H447" s="235">
        <v>6.9550000000000001</v>
      </c>
      <c r="I447" s="236"/>
      <c r="J447" s="231"/>
      <c r="K447" s="231"/>
      <c r="L447" s="237"/>
      <c r="M447" s="238"/>
      <c r="N447" s="239"/>
      <c r="O447" s="239"/>
      <c r="P447" s="239"/>
      <c r="Q447" s="239"/>
      <c r="R447" s="239"/>
      <c r="S447" s="239"/>
      <c r="T447" s="24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1" t="s">
        <v>242</v>
      </c>
      <c r="AU447" s="241" t="s">
        <v>88</v>
      </c>
      <c r="AV447" s="13" t="s">
        <v>88</v>
      </c>
      <c r="AW447" s="13" t="s">
        <v>34</v>
      </c>
      <c r="AX447" s="13" t="s">
        <v>78</v>
      </c>
      <c r="AY447" s="241" t="s">
        <v>234</v>
      </c>
    </row>
    <row r="448" s="13" customFormat="1">
      <c r="A448" s="13"/>
      <c r="B448" s="230"/>
      <c r="C448" s="231"/>
      <c r="D448" s="232" t="s">
        <v>242</v>
      </c>
      <c r="E448" s="233" t="s">
        <v>1</v>
      </c>
      <c r="F448" s="234" t="s">
        <v>643</v>
      </c>
      <c r="G448" s="231"/>
      <c r="H448" s="235">
        <v>0.36899999999999999</v>
      </c>
      <c r="I448" s="236"/>
      <c r="J448" s="231"/>
      <c r="K448" s="231"/>
      <c r="L448" s="237"/>
      <c r="M448" s="238"/>
      <c r="N448" s="239"/>
      <c r="O448" s="239"/>
      <c r="P448" s="239"/>
      <c r="Q448" s="239"/>
      <c r="R448" s="239"/>
      <c r="S448" s="239"/>
      <c r="T448" s="24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1" t="s">
        <v>242</v>
      </c>
      <c r="AU448" s="241" t="s">
        <v>88</v>
      </c>
      <c r="AV448" s="13" t="s">
        <v>88</v>
      </c>
      <c r="AW448" s="13" t="s">
        <v>34</v>
      </c>
      <c r="AX448" s="13" t="s">
        <v>78</v>
      </c>
      <c r="AY448" s="241" t="s">
        <v>234</v>
      </c>
    </row>
    <row r="449" s="14" customFormat="1">
      <c r="A449" s="14"/>
      <c r="B449" s="242"/>
      <c r="C449" s="243"/>
      <c r="D449" s="232" t="s">
        <v>242</v>
      </c>
      <c r="E449" s="244" t="s">
        <v>1</v>
      </c>
      <c r="F449" s="245" t="s">
        <v>244</v>
      </c>
      <c r="G449" s="243"/>
      <c r="H449" s="246">
        <v>25.173999999999999</v>
      </c>
      <c r="I449" s="247"/>
      <c r="J449" s="243"/>
      <c r="K449" s="243"/>
      <c r="L449" s="248"/>
      <c r="M449" s="249"/>
      <c r="N449" s="250"/>
      <c r="O449" s="250"/>
      <c r="P449" s="250"/>
      <c r="Q449" s="250"/>
      <c r="R449" s="250"/>
      <c r="S449" s="250"/>
      <c r="T449" s="25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2" t="s">
        <v>242</v>
      </c>
      <c r="AU449" s="252" t="s">
        <v>88</v>
      </c>
      <c r="AV449" s="14" t="s">
        <v>240</v>
      </c>
      <c r="AW449" s="14" t="s">
        <v>34</v>
      </c>
      <c r="AX449" s="14" t="s">
        <v>86</v>
      </c>
      <c r="AY449" s="252" t="s">
        <v>234</v>
      </c>
    </row>
    <row r="450" s="2" customFormat="1" ht="21.75" customHeight="1">
      <c r="A450" s="39"/>
      <c r="B450" s="40"/>
      <c r="C450" s="217" t="s">
        <v>644</v>
      </c>
      <c r="D450" s="217" t="s">
        <v>236</v>
      </c>
      <c r="E450" s="218" t="s">
        <v>645</v>
      </c>
      <c r="F450" s="219" t="s">
        <v>646</v>
      </c>
      <c r="G450" s="220" t="s">
        <v>131</v>
      </c>
      <c r="H450" s="221">
        <v>32.539999999999999</v>
      </c>
      <c r="I450" s="222"/>
      <c r="J450" s="223">
        <f>ROUND(I450*H450,2)</f>
        <v>0</v>
      </c>
      <c r="K450" s="219" t="s">
        <v>239</v>
      </c>
      <c r="L450" s="45"/>
      <c r="M450" s="224" t="s">
        <v>1</v>
      </c>
      <c r="N450" s="225" t="s">
        <v>43</v>
      </c>
      <c r="O450" s="92"/>
      <c r="P450" s="226">
        <f>O450*H450</f>
        <v>0</v>
      </c>
      <c r="Q450" s="226">
        <v>0</v>
      </c>
      <c r="R450" s="226">
        <f>Q450*H450</f>
        <v>0</v>
      </c>
      <c r="S450" s="226">
        <v>0.26100000000000001</v>
      </c>
      <c r="T450" s="227">
        <f>S450*H450</f>
        <v>8.4929400000000008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8" t="s">
        <v>240</v>
      </c>
      <c r="AT450" s="228" t="s">
        <v>236</v>
      </c>
      <c r="AU450" s="228" t="s">
        <v>88</v>
      </c>
      <c r="AY450" s="18" t="s">
        <v>234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8" t="s">
        <v>86</v>
      </c>
      <c r="BK450" s="229">
        <f>ROUND(I450*H450,2)</f>
        <v>0</v>
      </c>
      <c r="BL450" s="18" t="s">
        <v>240</v>
      </c>
      <c r="BM450" s="228" t="s">
        <v>647</v>
      </c>
    </row>
    <row r="451" s="13" customFormat="1">
      <c r="A451" s="13"/>
      <c r="B451" s="230"/>
      <c r="C451" s="231"/>
      <c r="D451" s="232" t="s">
        <v>242</v>
      </c>
      <c r="E451" s="233" t="s">
        <v>1</v>
      </c>
      <c r="F451" s="234" t="s">
        <v>648</v>
      </c>
      <c r="G451" s="231"/>
      <c r="H451" s="235">
        <v>30.440000000000001</v>
      </c>
      <c r="I451" s="236"/>
      <c r="J451" s="231"/>
      <c r="K451" s="231"/>
      <c r="L451" s="237"/>
      <c r="M451" s="238"/>
      <c r="N451" s="239"/>
      <c r="O451" s="239"/>
      <c r="P451" s="239"/>
      <c r="Q451" s="239"/>
      <c r="R451" s="239"/>
      <c r="S451" s="239"/>
      <c r="T451" s="24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1" t="s">
        <v>242</v>
      </c>
      <c r="AU451" s="241" t="s">
        <v>88</v>
      </c>
      <c r="AV451" s="13" t="s">
        <v>88</v>
      </c>
      <c r="AW451" s="13" t="s">
        <v>34</v>
      </c>
      <c r="AX451" s="13" t="s">
        <v>78</v>
      </c>
      <c r="AY451" s="241" t="s">
        <v>234</v>
      </c>
    </row>
    <row r="452" s="13" customFormat="1">
      <c r="A452" s="13"/>
      <c r="B452" s="230"/>
      <c r="C452" s="231"/>
      <c r="D452" s="232" t="s">
        <v>242</v>
      </c>
      <c r="E452" s="233" t="s">
        <v>1</v>
      </c>
      <c r="F452" s="234" t="s">
        <v>649</v>
      </c>
      <c r="G452" s="231"/>
      <c r="H452" s="235">
        <v>2.1000000000000001</v>
      </c>
      <c r="I452" s="236"/>
      <c r="J452" s="231"/>
      <c r="K452" s="231"/>
      <c r="L452" s="237"/>
      <c r="M452" s="238"/>
      <c r="N452" s="239"/>
      <c r="O452" s="239"/>
      <c r="P452" s="239"/>
      <c r="Q452" s="239"/>
      <c r="R452" s="239"/>
      <c r="S452" s="239"/>
      <c r="T452" s="24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1" t="s">
        <v>242</v>
      </c>
      <c r="AU452" s="241" t="s">
        <v>88</v>
      </c>
      <c r="AV452" s="13" t="s">
        <v>88</v>
      </c>
      <c r="AW452" s="13" t="s">
        <v>34</v>
      </c>
      <c r="AX452" s="13" t="s">
        <v>78</v>
      </c>
      <c r="AY452" s="241" t="s">
        <v>234</v>
      </c>
    </row>
    <row r="453" s="14" customFormat="1">
      <c r="A453" s="14"/>
      <c r="B453" s="242"/>
      <c r="C453" s="243"/>
      <c r="D453" s="232" t="s">
        <v>242</v>
      </c>
      <c r="E453" s="244" t="s">
        <v>1</v>
      </c>
      <c r="F453" s="245" t="s">
        <v>244</v>
      </c>
      <c r="G453" s="243"/>
      <c r="H453" s="246">
        <v>32.539999999999999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2" t="s">
        <v>242</v>
      </c>
      <c r="AU453" s="252" t="s">
        <v>88</v>
      </c>
      <c r="AV453" s="14" t="s">
        <v>240</v>
      </c>
      <c r="AW453" s="14" t="s">
        <v>34</v>
      </c>
      <c r="AX453" s="14" t="s">
        <v>86</v>
      </c>
      <c r="AY453" s="252" t="s">
        <v>234</v>
      </c>
    </row>
    <row r="454" s="2" customFormat="1" ht="24.15" customHeight="1">
      <c r="A454" s="39"/>
      <c r="B454" s="40"/>
      <c r="C454" s="217" t="s">
        <v>650</v>
      </c>
      <c r="D454" s="217" t="s">
        <v>236</v>
      </c>
      <c r="E454" s="218" t="s">
        <v>651</v>
      </c>
      <c r="F454" s="219" t="s">
        <v>652</v>
      </c>
      <c r="G454" s="220" t="s">
        <v>158</v>
      </c>
      <c r="H454" s="221">
        <v>0.77600000000000002</v>
      </c>
      <c r="I454" s="222"/>
      <c r="J454" s="223">
        <f>ROUND(I454*H454,2)</f>
        <v>0</v>
      </c>
      <c r="K454" s="219" t="s">
        <v>239</v>
      </c>
      <c r="L454" s="45"/>
      <c r="M454" s="224" t="s">
        <v>1</v>
      </c>
      <c r="N454" s="225" t="s">
        <v>43</v>
      </c>
      <c r="O454" s="92"/>
      <c r="P454" s="226">
        <f>O454*H454</f>
        <v>0</v>
      </c>
      <c r="Q454" s="226">
        <v>0</v>
      </c>
      <c r="R454" s="226">
        <f>Q454*H454</f>
        <v>0</v>
      </c>
      <c r="S454" s="226">
        <v>1.8</v>
      </c>
      <c r="T454" s="227">
        <f>S454*H454</f>
        <v>1.3968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8" t="s">
        <v>240</v>
      </c>
      <c r="AT454" s="228" t="s">
        <v>236</v>
      </c>
      <c r="AU454" s="228" t="s">
        <v>88</v>
      </c>
      <c r="AY454" s="18" t="s">
        <v>234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8" t="s">
        <v>86</v>
      </c>
      <c r="BK454" s="229">
        <f>ROUND(I454*H454,2)</f>
        <v>0</v>
      </c>
      <c r="BL454" s="18" t="s">
        <v>240</v>
      </c>
      <c r="BM454" s="228" t="s">
        <v>653</v>
      </c>
    </row>
    <row r="455" s="16" customFormat="1">
      <c r="A455" s="16"/>
      <c r="B455" s="264"/>
      <c r="C455" s="265"/>
      <c r="D455" s="232" t="s">
        <v>242</v>
      </c>
      <c r="E455" s="266" t="s">
        <v>1</v>
      </c>
      <c r="F455" s="267" t="s">
        <v>654</v>
      </c>
      <c r="G455" s="265"/>
      <c r="H455" s="266" t="s">
        <v>1</v>
      </c>
      <c r="I455" s="268"/>
      <c r="J455" s="265"/>
      <c r="K455" s="265"/>
      <c r="L455" s="269"/>
      <c r="M455" s="270"/>
      <c r="N455" s="271"/>
      <c r="O455" s="271"/>
      <c r="P455" s="271"/>
      <c r="Q455" s="271"/>
      <c r="R455" s="271"/>
      <c r="S455" s="271"/>
      <c r="T455" s="272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T455" s="273" t="s">
        <v>242</v>
      </c>
      <c r="AU455" s="273" t="s">
        <v>88</v>
      </c>
      <c r="AV455" s="16" t="s">
        <v>86</v>
      </c>
      <c r="AW455" s="16" t="s">
        <v>34</v>
      </c>
      <c r="AX455" s="16" t="s">
        <v>78</v>
      </c>
      <c r="AY455" s="273" t="s">
        <v>234</v>
      </c>
    </row>
    <row r="456" s="13" customFormat="1">
      <c r="A456" s="13"/>
      <c r="B456" s="230"/>
      <c r="C456" s="231"/>
      <c r="D456" s="232" t="s">
        <v>242</v>
      </c>
      <c r="E456" s="233" t="s">
        <v>1</v>
      </c>
      <c r="F456" s="234" t="s">
        <v>655</v>
      </c>
      <c r="G456" s="231"/>
      <c r="H456" s="235">
        <v>0.77600000000000002</v>
      </c>
      <c r="I456" s="236"/>
      <c r="J456" s="231"/>
      <c r="K456" s="231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242</v>
      </c>
      <c r="AU456" s="241" t="s">
        <v>88</v>
      </c>
      <c r="AV456" s="13" t="s">
        <v>88</v>
      </c>
      <c r="AW456" s="13" t="s">
        <v>34</v>
      </c>
      <c r="AX456" s="13" t="s">
        <v>78</v>
      </c>
      <c r="AY456" s="241" t="s">
        <v>234</v>
      </c>
    </row>
    <row r="457" s="14" customFormat="1">
      <c r="A457" s="14"/>
      <c r="B457" s="242"/>
      <c r="C457" s="243"/>
      <c r="D457" s="232" t="s">
        <v>242</v>
      </c>
      <c r="E457" s="244" t="s">
        <v>1</v>
      </c>
      <c r="F457" s="245" t="s">
        <v>244</v>
      </c>
      <c r="G457" s="243"/>
      <c r="H457" s="246">
        <v>0.77600000000000002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2" t="s">
        <v>242</v>
      </c>
      <c r="AU457" s="252" t="s">
        <v>88</v>
      </c>
      <c r="AV457" s="14" t="s">
        <v>240</v>
      </c>
      <c r="AW457" s="14" t="s">
        <v>34</v>
      </c>
      <c r="AX457" s="14" t="s">
        <v>86</v>
      </c>
      <c r="AY457" s="252" t="s">
        <v>234</v>
      </c>
    </row>
    <row r="458" s="2" customFormat="1" ht="24.15" customHeight="1">
      <c r="A458" s="39"/>
      <c r="B458" s="40"/>
      <c r="C458" s="217" t="s">
        <v>656</v>
      </c>
      <c r="D458" s="217" t="s">
        <v>236</v>
      </c>
      <c r="E458" s="218" t="s">
        <v>657</v>
      </c>
      <c r="F458" s="219" t="s">
        <v>658</v>
      </c>
      <c r="G458" s="220" t="s">
        <v>96</v>
      </c>
      <c r="H458" s="221">
        <v>8.6999999999999993</v>
      </c>
      <c r="I458" s="222"/>
      <c r="J458" s="223">
        <f>ROUND(I458*H458,2)</f>
        <v>0</v>
      </c>
      <c r="K458" s="219" t="s">
        <v>239</v>
      </c>
      <c r="L458" s="45"/>
      <c r="M458" s="224" t="s">
        <v>1</v>
      </c>
      <c r="N458" s="225" t="s">
        <v>43</v>
      </c>
      <c r="O458" s="92"/>
      <c r="P458" s="226">
        <f>O458*H458</f>
        <v>0</v>
      </c>
      <c r="Q458" s="226">
        <v>0</v>
      </c>
      <c r="R458" s="226">
        <f>Q458*H458</f>
        <v>0</v>
      </c>
      <c r="S458" s="226">
        <v>0.070000000000000007</v>
      </c>
      <c r="T458" s="227">
        <f>S458*H458</f>
        <v>0.60899999999999999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8" t="s">
        <v>240</v>
      </c>
      <c r="AT458" s="228" t="s">
        <v>236</v>
      </c>
      <c r="AU458" s="228" t="s">
        <v>88</v>
      </c>
      <c r="AY458" s="18" t="s">
        <v>234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8" t="s">
        <v>86</v>
      </c>
      <c r="BK458" s="229">
        <f>ROUND(I458*H458,2)</f>
        <v>0</v>
      </c>
      <c r="BL458" s="18" t="s">
        <v>240</v>
      </c>
      <c r="BM458" s="228" t="s">
        <v>659</v>
      </c>
    </row>
    <row r="459" s="13" customFormat="1">
      <c r="A459" s="13"/>
      <c r="B459" s="230"/>
      <c r="C459" s="231"/>
      <c r="D459" s="232" t="s">
        <v>242</v>
      </c>
      <c r="E459" s="233" t="s">
        <v>1</v>
      </c>
      <c r="F459" s="234" t="s">
        <v>660</v>
      </c>
      <c r="G459" s="231"/>
      <c r="H459" s="235">
        <v>4.9000000000000004</v>
      </c>
      <c r="I459" s="236"/>
      <c r="J459" s="231"/>
      <c r="K459" s="231"/>
      <c r="L459" s="237"/>
      <c r="M459" s="238"/>
      <c r="N459" s="239"/>
      <c r="O459" s="239"/>
      <c r="P459" s="239"/>
      <c r="Q459" s="239"/>
      <c r="R459" s="239"/>
      <c r="S459" s="239"/>
      <c r="T459" s="24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1" t="s">
        <v>242</v>
      </c>
      <c r="AU459" s="241" t="s">
        <v>88</v>
      </c>
      <c r="AV459" s="13" t="s">
        <v>88</v>
      </c>
      <c r="AW459" s="13" t="s">
        <v>34</v>
      </c>
      <c r="AX459" s="13" t="s">
        <v>78</v>
      </c>
      <c r="AY459" s="241" t="s">
        <v>234</v>
      </c>
    </row>
    <row r="460" s="13" customFormat="1">
      <c r="A460" s="13"/>
      <c r="B460" s="230"/>
      <c r="C460" s="231"/>
      <c r="D460" s="232" t="s">
        <v>242</v>
      </c>
      <c r="E460" s="233" t="s">
        <v>1</v>
      </c>
      <c r="F460" s="234" t="s">
        <v>661</v>
      </c>
      <c r="G460" s="231"/>
      <c r="H460" s="235">
        <v>3.7999999999999998</v>
      </c>
      <c r="I460" s="236"/>
      <c r="J460" s="231"/>
      <c r="K460" s="231"/>
      <c r="L460" s="237"/>
      <c r="M460" s="238"/>
      <c r="N460" s="239"/>
      <c r="O460" s="239"/>
      <c r="P460" s="239"/>
      <c r="Q460" s="239"/>
      <c r="R460" s="239"/>
      <c r="S460" s="239"/>
      <c r="T460" s="24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1" t="s">
        <v>242</v>
      </c>
      <c r="AU460" s="241" t="s">
        <v>88</v>
      </c>
      <c r="AV460" s="13" t="s">
        <v>88</v>
      </c>
      <c r="AW460" s="13" t="s">
        <v>34</v>
      </c>
      <c r="AX460" s="13" t="s">
        <v>78</v>
      </c>
      <c r="AY460" s="241" t="s">
        <v>234</v>
      </c>
    </row>
    <row r="461" s="14" customFormat="1">
      <c r="A461" s="14"/>
      <c r="B461" s="242"/>
      <c r="C461" s="243"/>
      <c r="D461" s="232" t="s">
        <v>242</v>
      </c>
      <c r="E461" s="244" t="s">
        <v>1</v>
      </c>
      <c r="F461" s="245" t="s">
        <v>244</v>
      </c>
      <c r="G461" s="243"/>
      <c r="H461" s="246">
        <v>8.6999999999999993</v>
      </c>
      <c r="I461" s="247"/>
      <c r="J461" s="243"/>
      <c r="K461" s="243"/>
      <c r="L461" s="248"/>
      <c r="M461" s="249"/>
      <c r="N461" s="250"/>
      <c r="O461" s="250"/>
      <c r="P461" s="250"/>
      <c r="Q461" s="250"/>
      <c r="R461" s="250"/>
      <c r="S461" s="250"/>
      <c r="T461" s="25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2" t="s">
        <v>242</v>
      </c>
      <c r="AU461" s="252" t="s">
        <v>88</v>
      </c>
      <c r="AV461" s="14" t="s">
        <v>240</v>
      </c>
      <c r="AW461" s="14" t="s">
        <v>34</v>
      </c>
      <c r="AX461" s="14" t="s">
        <v>86</v>
      </c>
      <c r="AY461" s="252" t="s">
        <v>234</v>
      </c>
    </row>
    <row r="462" s="2" customFormat="1" ht="37.8" customHeight="1">
      <c r="A462" s="39"/>
      <c r="B462" s="40"/>
      <c r="C462" s="217" t="s">
        <v>662</v>
      </c>
      <c r="D462" s="217" t="s">
        <v>236</v>
      </c>
      <c r="E462" s="218" t="s">
        <v>663</v>
      </c>
      <c r="F462" s="219" t="s">
        <v>664</v>
      </c>
      <c r="G462" s="220" t="s">
        <v>158</v>
      </c>
      <c r="H462" s="221">
        <v>3.4830000000000001</v>
      </c>
      <c r="I462" s="222"/>
      <c r="J462" s="223">
        <f>ROUND(I462*H462,2)</f>
        <v>0</v>
      </c>
      <c r="K462" s="219" t="s">
        <v>239</v>
      </c>
      <c r="L462" s="45"/>
      <c r="M462" s="224" t="s">
        <v>1</v>
      </c>
      <c r="N462" s="225" t="s">
        <v>43</v>
      </c>
      <c r="O462" s="92"/>
      <c r="P462" s="226">
        <f>O462*H462</f>
        <v>0</v>
      </c>
      <c r="Q462" s="226">
        <v>0</v>
      </c>
      <c r="R462" s="226">
        <f>Q462*H462</f>
        <v>0</v>
      </c>
      <c r="S462" s="226">
        <v>2.2000000000000002</v>
      </c>
      <c r="T462" s="227">
        <f>S462*H462</f>
        <v>7.6626000000000012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8" t="s">
        <v>240</v>
      </c>
      <c r="AT462" s="228" t="s">
        <v>236</v>
      </c>
      <c r="AU462" s="228" t="s">
        <v>88</v>
      </c>
      <c r="AY462" s="18" t="s">
        <v>234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8" t="s">
        <v>86</v>
      </c>
      <c r="BK462" s="229">
        <f>ROUND(I462*H462,2)</f>
        <v>0</v>
      </c>
      <c r="BL462" s="18" t="s">
        <v>240</v>
      </c>
      <c r="BM462" s="228" t="s">
        <v>665</v>
      </c>
    </row>
    <row r="463" s="16" customFormat="1">
      <c r="A463" s="16"/>
      <c r="B463" s="264"/>
      <c r="C463" s="265"/>
      <c r="D463" s="232" t="s">
        <v>242</v>
      </c>
      <c r="E463" s="266" t="s">
        <v>1</v>
      </c>
      <c r="F463" s="267" t="s">
        <v>666</v>
      </c>
      <c r="G463" s="265"/>
      <c r="H463" s="266" t="s">
        <v>1</v>
      </c>
      <c r="I463" s="268"/>
      <c r="J463" s="265"/>
      <c r="K463" s="265"/>
      <c r="L463" s="269"/>
      <c r="M463" s="270"/>
      <c r="N463" s="271"/>
      <c r="O463" s="271"/>
      <c r="P463" s="271"/>
      <c r="Q463" s="271"/>
      <c r="R463" s="271"/>
      <c r="S463" s="271"/>
      <c r="T463" s="272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73" t="s">
        <v>242</v>
      </c>
      <c r="AU463" s="273" t="s">
        <v>88</v>
      </c>
      <c r="AV463" s="16" t="s">
        <v>86</v>
      </c>
      <c r="AW463" s="16" t="s">
        <v>34</v>
      </c>
      <c r="AX463" s="16" t="s">
        <v>78</v>
      </c>
      <c r="AY463" s="273" t="s">
        <v>234</v>
      </c>
    </row>
    <row r="464" s="13" customFormat="1">
      <c r="A464" s="13"/>
      <c r="B464" s="230"/>
      <c r="C464" s="231"/>
      <c r="D464" s="232" t="s">
        <v>242</v>
      </c>
      <c r="E464" s="233" t="s">
        <v>1</v>
      </c>
      <c r="F464" s="234" t="s">
        <v>412</v>
      </c>
      <c r="G464" s="231"/>
      <c r="H464" s="235">
        <v>0.60299999999999998</v>
      </c>
      <c r="I464" s="236"/>
      <c r="J464" s="231"/>
      <c r="K464" s="231"/>
      <c r="L464" s="237"/>
      <c r="M464" s="238"/>
      <c r="N464" s="239"/>
      <c r="O464" s="239"/>
      <c r="P464" s="239"/>
      <c r="Q464" s="239"/>
      <c r="R464" s="239"/>
      <c r="S464" s="239"/>
      <c r="T464" s="24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1" t="s">
        <v>242</v>
      </c>
      <c r="AU464" s="241" t="s">
        <v>88</v>
      </c>
      <c r="AV464" s="13" t="s">
        <v>88</v>
      </c>
      <c r="AW464" s="13" t="s">
        <v>34</v>
      </c>
      <c r="AX464" s="13" t="s">
        <v>78</v>
      </c>
      <c r="AY464" s="241" t="s">
        <v>234</v>
      </c>
    </row>
    <row r="465" s="16" customFormat="1">
      <c r="A465" s="16"/>
      <c r="B465" s="264"/>
      <c r="C465" s="265"/>
      <c r="D465" s="232" t="s">
        <v>242</v>
      </c>
      <c r="E465" s="266" t="s">
        <v>1</v>
      </c>
      <c r="F465" s="267" t="s">
        <v>405</v>
      </c>
      <c r="G465" s="265"/>
      <c r="H465" s="266" t="s">
        <v>1</v>
      </c>
      <c r="I465" s="268"/>
      <c r="J465" s="265"/>
      <c r="K465" s="265"/>
      <c r="L465" s="269"/>
      <c r="M465" s="270"/>
      <c r="N465" s="271"/>
      <c r="O465" s="271"/>
      <c r="P465" s="271"/>
      <c r="Q465" s="271"/>
      <c r="R465" s="271"/>
      <c r="S465" s="271"/>
      <c r="T465" s="272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T465" s="273" t="s">
        <v>242</v>
      </c>
      <c r="AU465" s="273" t="s">
        <v>88</v>
      </c>
      <c r="AV465" s="16" t="s">
        <v>86</v>
      </c>
      <c r="AW465" s="16" t="s">
        <v>34</v>
      </c>
      <c r="AX465" s="16" t="s">
        <v>78</v>
      </c>
      <c r="AY465" s="273" t="s">
        <v>234</v>
      </c>
    </row>
    <row r="466" s="13" customFormat="1">
      <c r="A466" s="13"/>
      <c r="B466" s="230"/>
      <c r="C466" s="231"/>
      <c r="D466" s="232" t="s">
        <v>242</v>
      </c>
      <c r="E466" s="233" t="s">
        <v>1</v>
      </c>
      <c r="F466" s="234" t="s">
        <v>667</v>
      </c>
      <c r="G466" s="231"/>
      <c r="H466" s="235">
        <v>2.8799999999999999</v>
      </c>
      <c r="I466" s="236"/>
      <c r="J466" s="231"/>
      <c r="K466" s="231"/>
      <c r="L466" s="237"/>
      <c r="M466" s="238"/>
      <c r="N466" s="239"/>
      <c r="O466" s="239"/>
      <c r="P466" s="239"/>
      <c r="Q466" s="239"/>
      <c r="R466" s="239"/>
      <c r="S466" s="239"/>
      <c r="T466" s="24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1" t="s">
        <v>242</v>
      </c>
      <c r="AU466" s="241" t="s">
        <v>88</v>
      </c>
      <c r="AV466" s="13" t="s">
        <v>88</v>
      </c>
      <c r="AW466" s="13" t="s">
        <v>34</v>
      </c>
      <c r="AX466" s="13" t="s">
        <v>78</v>
      </c>
      <c r="AY466" s="241" t="s">
        <v>234</v>
      </c>
    </row>
    <row r="467" s="14" customFormat="1">
      <c r="A467" s="14"/>
      <c r="B467" s="242"/>
      <c r="C467" s="243"/>
      <c r="D467" s="232" t="s">
        <v>242</v>
      </c>
      <c r="E467" s="244" t="s">
        <v>1</v>
      </c>
      <c r="F467" s="245" t="s">
        <v>244</v>
      </c>
      <c r="G467" s="243"/>
      <c r="H467" s="246">
        <v>3.4830000000000001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2" t="s">
        <v>242</v>
      </c>
      <c r="AU467" s="252" t="s">
        <v>88</v>
      </c>
      <c r="AV467" s="14" t="s">
        <v>240</v>
      </c>
      <c r="AW467" s="14" t="s">
        <v>34</v>
      </c>
      <c r="AX467" s="14" t="s">
        <v>86</v>
      </c>
      <c r="AY467" s="252" t="s">
        <v>234</v>
      </c>
    </row>
    <row r="468" s="2" customFormat="1" ht="37.8" customHeight="1">
      <c r="A468" s="39"/>
      <c r="B468" s="40"/>
      <c r="C468" s="217" t="s">
        <v>668</v>
      </c>
      <c r="D468" s="217" t="s">
        <v>236</v>
      </c>
      <c r="E468" s="218" t="s">
        <v>669</v>
      </c>
      <c r="F468" s="219" t="s">
        <v>670</v>
      </c>
      <c r="G468" s="220" t="s">
        <v>158</v>
      </c>
      <c r="H468" s="221">
        <v>1.728</v>
      </c>
      <c r="I468" s="222"/>
      <c r="J468" s="223">
        <f>ROUND(I468*H468,2)</f>
        <v>0</v>
      </c>
      <c r="K468" s="219" t="s">
        <v>239</v>
      </c>
      <c r="L468" s="45"/>
      <c r="M468" s="224" t="s">
        <v>1</v>
      </c>
      <c r="N468" s="225" t="s">
        <v>43</v>
      </c>
      <c r="O468" s="92"/>
      <c r="P468" s="226">
        <f>O468*H468</f>
        <v>0</v>
      </c>
      <c r="Q468" s="226">
        <v>0</v>
      </c>
      <c r="R468" s="226">
        <f>Q468*H468</f>
        <v>0</v>
      </c>
      <c r="S468" s="226">
        <v>2.2000000000000002</v>
      </c>
      <c r="T468" s="227">
        <f>S468*H468</f>
        <v>3.8016000000000001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8" t="s">
        <v>240</v>
      </c>
      <c r="AT468" s="228" t="s">
        <v>236</v>
      </c>
      <c r="AU468" s="228" t="s">
        <v>88</v>
      </c>
      <c r="AY468" s="18" t="s">
        <v>234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18" t="s">
        <v>86</v>
      </c>
      <c r="BK468" s="229">
        <f>ROUND(I468*H468,2)</f>
        <v>0</v>
      </c>
      <c r="BL468" s="18" t="s">
        <v>240</v>
      </c>
      <c r="BM468" s="228" t="s">
        <v>671</v>
      </c>
    </row>
    <row r="469" s="16" customFormat="1">
      <c r="A469" s="16"/>
      <c r="B469" s="264"/>
      <c r="C469" s="265"/>
      <c r="D469" s="232" t="s">
        <v>242</v>
      </c>
      <c r="E469" s="266" t="s">
        <v>1</v>
      </c>
      <c r="F469" s="267" t="s">
        <v>672</v>
      </c>
      <c r="G469" s="265"/>
      <c r="H469" s="266" t="s">
        <v>1</v>
      </c>
      <c r="I469" s="268"/>
      <c r="J469" s="265"/>
      <c r="K469" s="265"/>
      <c r="L469" s="269"/>
      <c r="M469" s="270"/>
      <c r="N469" s="271"/>
      <c r="O469" s="271"/>
      <c r="P469" s="271"/>
      <c r="Q469" s="271"/>
      <c r="R469" s="271"/>
      <c r="S469" s="271"/>
      <c r="T469" s="272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273" t="s">
        <v>242</v>
      </c>
      <c r="AU469" s="273" t="s">
        <v>88</v>
      </c>
      <c r="AV469" s="16" t="s">
        <v>86</v>
      </c>
      <c r="AW469" s="16" t="s">
        <v>34</v>
      </c>
      <c r="AX469" s="16" t="s">
        <v>78</v>
      </c>
      <c r="AY469" s="273" t="s">
        <v>234</v>
      </c>
    </row>
    <row r="470" s="13" customFormat="1">
      <c r="A470" s="13"/>
      <c r="B470" s="230"/>
      <c r="C470" s="231"/>
      <c r="D470" s="232" t="s">
        <v>242</v>
      </c>
      <c r="E470" s="233" t="s">
        <v>1</v>
      </c>
      <c r="F470" s="234" t="s">
        <v>673</v>
      </c>
      <c r="G470" s="231"/>
      <c r="H470" s="235">
        <v>1.728</v>
      </c>
      <c r="I470" s="236"/>
      <c r="J470" s="231"/>
      <c r="K470" s="231"/>
      <c r="L470" s="237"/>
      <c r="M470" s="238"/>
      <c r="N470" s="239"/>
      <c r="O470" s="239"/>
      <c r="P470" s="239"/>
      <c r="Q470" s="239"/>
      <c r="R470" s="239"/>
      <c r="S470" s="239"/>
      <c r="T470" s="24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1" t="s">
        <v>242</v>
      </c>
      <c r="AU470" s="241" t="s">
        <v>88</v>
      </c>
      <c r="AV470" s="13" t="s">
        <v>88</v>
      </c>
      <c r="AW470" s="13" t="s">
        <v>34</v>
      </c>
      <c r="AX470" s="13" t="s">
        <v>78</v>
      </c>
      <c r="AY470" s="241" t="s">
        <v>234</v>
      </c>
    </row>
    <row r="471" s="14" customFormat="1">
      <c r="A471" s="14"/>
      <c r="B471" s="242"/>
      <c r="C471" s="243"/>
      <c r="D471" s="232" t="s">
        <v>242</v>
      </c>
      <c r="E471" s="244" t="s">
        <v>1</v>
      </c>
      <c r="F471" s="245" t="s">
        <v>244</v>
      </c>
      <c r="G471" s="243"/>
      <c r="H471" s="246">
        <v>1.728</v>
      </c>
      <c r="I471" s="247"/>
      <c r="J471" s="243"/>
      <c r="K471" s="243"/>
      <c r="L471" s="248"/>
      <c r="M471" s="249"/>
      <c r="N471" s="250"/>
      <c r="O471" s="250"/>
      <c r="P471" s="250"/>
      <c r="Q471" s="250"/>
      <c r="R471" s="250"/>
      <c r="S471" s="250"/>
      <c r="T471" s="25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2" t="s">
        <v>242</v>
      </c>
      <c r="AU471" s="252" t="s">
        <v>88</v>
      </c>
      <c r="AV471" s="14" t="s">
        <v>240</v>
      </c>
      <c r="AW471" s="14" t="s">
        <v>34</v>
      </c>
      <c r="AX471" s="14" t="s">
        <v>86</v>
      </c>
      <c r="AY471" s="252" t="s">
        <v>234</v>
      </c>
    </row>
    <row r="472" s="2" customFormat="1" ht="33" customHeight="1">
      <c r="A472" s="39"/>
      <c r="B472" s="40"/>
      <c r="C472" s="217" t="s">
        <v>674</v>
      </c>
      <c r="D472" s="217" t="s">
        <v>236</v>
      </c>
      <c r="E472" s="218" t="s">
        <v>675</v>
      </c>
      <c r="F472" s="219" t="s">
        <v>676</v>
      </c>
      <c r="G472" s="220" t="s">
        <v>158</v>
      </c>
      <c r="H472" s="221">
        <v>2.331</v>
      </c>
      <c r="I472" s="222"/>
      <c r="J472" s="223">
        <f>ROUND(I472*H472,2)</f>
        <v>0</v>
      </c>
      <c r="K472" s="219" t="s">
        <v>239</v>
      </c>
      <c r="L472" s="45"/>
      <c r="M472" s="224" t="s">
        <v>1</v>
      </c>
      <c r="N472" s="225" t="s">
        <v>43</v>
      </c>
      <c r="O472" s="92"/>
      <c r="P472" s="226">
        <f>O472*H472</f>
        <v>0</v>
      </c>
      <c r="Q472" s="226">
        <v>0</v>
      </c>
      <c r="R472" s="226">
        <f>Q472*H472</f>
        <v>0</v>
      </c>
      <c r="S472" s="226">
        <v>0.029000000000000001</v>
      </c>
      <c r="T472" s="227">
        <f>S472*H472</f>
        <v>0.067599000000000006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8" t="s">
        <v>240</v>
      </c>
      <c r="AT472" s="228" t="s">
        <v>236</v>
      </c>
      <c r="AU472" s="228" t="s">
        <v>88</v>
      </c>
      <c r="AY472" s="18" t="s">
        <v>234</v>
      </c>
      <c r="BE472" s="229">
        <f>IF(N472="základní",J472,0)</f>
        <v>0</v>
      </c>
      <c r="BF472" s="229">
        <f>IF(N472="snížená",J472,0)</f>
        <v>0</v>
      </c>
      <c r="BG472" s="229">
        <f>IF(N472="zákl. přenesená",J472,0)</f>
        <v>0</v>
      </c>
      <c r="BH472" s="229">
        <f>IF(N472="sníž. přenesená",J472,0)</f>
        <v>0</v>
      </c>
      <c r="BI472" s="229">
        <f>IF(N472="nulová",J472,0)</f>
        <v>0</v>
      </c>
      <c r="BJ472" s="18" t="s">
        <v>86</v>
      </c>
      <c r="BK472" s="229">
        <f>ROUND(I472*H472,2)</f>
        <v>0</v>
      </c>
      <c r="BL472" s="18" t="s">
        <v>240</v>
      </c>
      <c r="BM472" s="228" t="s">
        <v>677</v>
      </c>
    </row>
    <row r="473" s="13" customFormat="1">
      <c r="A473" s="13"/>
      <c r="B473" s="230"/>
      <c r="C473" s="231"/>
      <c r="D473" s="232" t="s">
        <v>242</v>
      </c>
      <c r="E473" s="233" t="s">
        <v>1</v>
      </c>
      <c r="F473" s="234" t="s">
        <v>678</v>
      </c>
      <c r="G473" s="231"/>
      <c r="H473" s="235">
        <v>2.331</v>
      </c>
      <c r="I473" s="236"/>
      <c r="J473" s="231"/>
      <c r="K473" s="231"/>
      <c r="L473" s="237"/>
      <c r="M473" s="238"/>
      <c r="N473" s="239"/>
      <c r="O473" s="239"/>
      <c r="P473" s="239"/>
      <c r="Q473" s="239"/>
      <c r="R473" s="239"/>
      <c r="S473" s="239"/>
      <c r="T473" s="24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1" t="s">
        <v>242</v>
      </c>
      <c r="AU473" s="241" t="s">
        <v>88</v>
      </c>
      <c r="AV473" s="13" t="s">
        <v>88</v>
      </c>
      <c r="AW473" s="13" t="s">
        <v>34</v>
      </c>
      <c r="AX473" s="13" t="s">
        <v>78</v>
      </c>
      <c r="AY473" s="241" t="s">
        <v>234</v>
      </c>
    </row>
    <row r="474" s="14" customFormat="1">
      <c r="A474" s="14"/>
      <c r="B474" s="242"/>
      <c r="C474" s="243"/>
      <c r="D474" s="232" t="s">
        <v>242</v>
      </c>
      <c r="E474" s="244" t="s">
        <v>1</v>
      </c>
      <c r="F474" s="245" t="s">
        <v>244</v>
      </c>
      <c r="G474" s="243"/>
      <c r="H474" s="246">
        <v>2.331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2" t="s">
        <v>242</v>
      </c>
      <c r="AU474" s="252" t="s">
        <v>88</v>
      </c>
      <c r="AV474" s="14" t="s">
        <v>240</v>
      </c>
      <c r="AW474" s="14" t="s">
        <v>34</v>
      </c>
      <c r="AX474" s="14" t="s">
        <v>86</v>
      </c>
      <c r="AY474" s="252" t="s">
        <v>234</v>
      </c>
    </row>
    <row r="475" s="2" customFormat="1" ht="24.15" customHeight="1">
      <c r="A475" s="39"/>
      <c r="B475" s="40"/>
      <c r="C475" s="217" t="s">
        <v>679</v>
      </c>
      <c r="D475" s="217" t="s">
        <v>236</v>
      </c>
      <c r="E475" s="218" t="s">
        <v>680</v>
      </c>
      <c r="F475" s="219" t="s">
        <v>681</v>
      </c>
      <c r="G475" s="220" t="s">
        <v>131</v>
      </c>
      <c r="H475" s="221">
        <v>1.74</v>
      </c>
      <c r="I475" s="222"/>
      <c r="J475" s="223">
        <f>ROUND(I475*H475,2)</f>
        <v>0</v>
      </c>
      <c r="K475" s="219" t="s">
        <v>239</v>
      </c>
      <c r="L475" s="45"/>
      <c r="M475" s="224" t="s">
        <v>1</v>
      </c>
      <c r="N475" s="225" t="s">
        <v>43</v>
      </c>
      <c r="O475" s="92"/>
      <c r="P475" s="226">
        <f>O475*H475</f>
        <v>0</v>
      </c>
      <c r="Q475" s="226">
        <v>0</v>
      </c>
      <c r="R475" s="226">
        <f>Q475*H475</f>
        <v>0</v>
      </c>
      <c r="S475" s="226">
        <v>0.055</v>
      </c>
      <c r="T475" s="227">
        <f>S475*H475</f>
        <v>0.095699999999999993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8" t="s">
        <v>240</v>
      </c>
      <c r="AT475" s="228" t="s">
        <v>236</v>
      </c>
      <c r="AU475" s="228" t="s">
        <v>88</v>
      </c>
      <c r="AY475" s="18" t="s">
        <v>234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8" t="s">
        <v>86</v>
      </c>
      <c r="BK475" s="229">
        <f>ROUND(I475*H475,2)</f>
        <v>0</v>
      </c>
      <c r="BL475" s="18" t="s">
        <v>240</v>
      </c>
      <c r="BM475" s="228" t="s">
        <v>682</v>
      </c>
    </row>
    <row r="476" s="16" customFormat="1">
      <c r="A476" s="16"/>
      <c r="B476" s="264"/>
      <c r="C476" s="265"/>
      <c r="D476" s="232" t="s">
        <v>242</v>
      </c>
      <c r="E476" s="266" t="s">
        <v>1</v>
      </c>
      <c r="F476" s="267" t="s">
        <v>683</v>
      </c>
      <c r="G476" s="265"/>
      <c r="H476" s="266" t="s">
        <v>1</v>
      </c>
      <c r="I476" s="268"/>
      <c r="J476" s="265"/>
      <c r="K476" s="265"/>
      <c r="L476" s="269"/>
      <c r="M476" s="270"/>
      <c r="N476" s="271"/>
      <c r="O476" s="271"/>
      <c r="P476" s="271"/>
      <c r="Q476" s="271"/>
      <c r="R476" s="271"/>
      <c r="S476" s="271"/>
      <c r="T476" s="272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T476" s="273" t="s">
        <v>242</v>
      </c>
      <c r="AU476" s="273" t="s">
        <v>88</v>
      </c>
      <c r="AV476" s="16" t="s">
        <v>86</v>
      </c>
      <c r="AW476" s="16" t="s">
        <v>34</v>
      </c>
      <c r="AX476" s="16" t="s">
        <v>78</v>
      </c>
      <c r="AY476" s="273" t="s">
        <v>234</v>
      </c>
    </row>
    <row r="477" s="16" customFormat="1">
      <c r="A477" s="16"/>
      <c r="B477" s="264"/>
      <c r="C477" s="265"/>
      <c r="D477" s="232" t="s">
        <v>242</v>
      </c>
      <c r="E477" s="266" t="s">
        <v>1</v>
      </c>
      <c r="F477" s="267" t="s">
        <v>654</v>
      </c>
      <c r="G477" s="265"/>
      <c r="H477" s="266" t="s">
        <v>1</v>
      </c>
      <c r="I477" s="268"/>
      <c r="J477" s="265"/>
      <c r="K477" s="265"/>
      <c r="L477" s="269"/>
      <c r="M477" s="270"/>
      <c r="N477" s="271"/>
      <c r="O477" s="271"/>
      <c r="P477" s="271"/>
      <c r="Q477" s="271"/>
      <c r="R477" s="271"/>
      <c r="S477" s="271"/>
      <c r="T477" s="272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T477" s="273" t="s">
        <v>242</v>
      </c>
      <c r="AU477" s="273" t="s">
        <v>88</v>
      </c>
      <c r="AV477" s="16" t="s">
        <v>86</v>
      </c>
      <c r="AW477" s="16" t="s">
        <v>34</v>
      </c>
      <c r="AX477" s="16" t="s">
        <v>78</v>
      </c>
      <c r="AY477" s="273" t="s">
        <v>234</v>
      </c>
    </row>
    <row r="478" s="13" customFormat="1">
      <c r="A478" s="13"/>
      <c r="B478" s="230"/>
      <c r="C478" s="231"/>
      <c r="D478" s="232" t="s">
        <v>242</v>
      </c>
      <c r="E478" s="233" t="s">
        <v>1</v>
      </c>
      <c r="F478" s="234" t="s">
        <v>684</v>
      </c>
      <c r="G478" s="231"/>
      <c r="H478" s="235">
        <v>1.74</v>
      </c>
      <c r="I478" s="236"/>
      <c r="J478" s="231"/>
      <c r="K478" s="231"/>
      <c r="L478" s="237"/>
      <c r="M478" s="238"/>
      <c r="N478" s="239"/>
      <c r="O478" s="239"/>
      <c r="P478" s="239"/>
      <c r="Q478" s="239"/>
      <c r="R478" s="239"/>
      <c r="S478" s="239"/>
      <c r="T478" s="24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1" t="s">
        <v>242</v>
      </c>
      <c r="AU478" s="241" t="s">
        <v>88</v>
      </c>
      <c r="AV478" s="13" t="s">
        <v>88</v>
      </c>
      <c r="AW478" s="13" t="s">
        <v>34</v>
      </c>
      <c r="AX478" s="13" t="s">
        <v>78</v>
      </c>
      <c r="AY478" s="241" t="s">
        <v>234</v>
      </c>
    </row>
    <row r="479" s="14" customFormat="1">
      <c r="A479" s="14"/>
      <c r="B479" s="242"/>
      <c r="C479" s="243"/>
      <c r="D479" s="232" t="s">
        <v>242</v>
      </c>
      <c r="E479" s="244" t="s">
        <v>1</v>
      </c>
      <c r="F479" s="245" t="s">
        <v>244</v>
      </c>
      <c r="G479" s="243"/>
      <c r="H479" s="246">
        <v>1.74</v>
      </c>
      <c r="I479" s="247"/>
      <c r="J479" s="243"/>
      <c r="K479" s="243"/>
      <c r="L479" s="248"/>
      <c r="M479" s="249"/>
      <c r="N479" s="250"/>
      <c r="O479" s="250"/>
      <c r="P479" s="250"/>
      <c r="Q479" s="250"/>
      <c r="R479" s="250"/>
      <c r="S479" s="250"/>
      <c r="T479" s="25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2" t="s">
        <v>242</v>
      </c>
      <c r="AU479" s="252" t="s">
        <v>88</v>
      </c>
      <c r="AV479" s="14" t="s">
        <v>240</v>
      </c>
      <c r="AW479" s="14" t="s">
        <v>34</v>
      </c>
      <c r="AX479" s="14" t="s">
        <v>86</v>
      </c>
      <c r="AY479" s="252" t="s">
        <v>234</v>
      </c>
    </row>
    <row r="480" s="2" customFormat="1" ht="24.15" customHeight="1">
      <c r="A480" s="39"/>
      <c r="B480" s="40"/>
      <c r="C480" s="217" t="s">
        <v>685</v>
      </c>
      <c r="D480" s="217" t="s">
        <v>236</v>
      </c>
      <c r="E480" s="218" t="s">
        <v>686</v>
      </c>
      <c r="F480" s="219" t="s">
        <v>687</v>
      </c>
      <c r="G480" s="220" t="s">
        <v>131</v>
      </c>
      <c r="H480" s="221">
        <v>2.6659999999999999</v>
      </c>
      <c r="I480" s="222"/>
      <c r="J480" s="223">
        <f>ROUND(I480*H480,2)</f>
        <v>0</v>
      </c>
      <c r="K480" s="219" t="s">
        <v>239</v>
      </c>
      <c r="L480" s="45"/>
      <c r="M480" s="224" t="s">
        <v>1</v>
      </c>
      <c r="N480" s="225" t="s">
        <v>43</v>
      </c>
      <c r="O480" s="92"/>
      <c r="P480" s="226">
        <f>O480*H480</f>
        <v>0</v>
      </c>
      <c r="Q480" s="226">
        <v>0</v>
      </c>
      <c r="R480" s="226">
        <f>Q480*H480</f>
        <v>0</v>
      </c>
      <c r="S480" s="226">
        <v>0.037999999999999999</v>
      </c>
      <c r="T480" s="227">
        <f>S480*H480</f>
        <v>0.101308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8" t="s">
        <v>240</v>
      </c>
      <c r="AT480" s="228" t="s">
        <v>236</v>
      </c>
      <c r="AU480" s="228" t="s">
        <v>88</v>
      </c>
      <c r="AY480" s="18" t="s">
        <v>234</v>
      </c>
      <c r="BE480" s="229">
        <f>IF(N480="základní",J480,0)</f>
        <v>0</v>
      </c>
      <c r="BF480" s="229">
        <f>IF(N480="snížená",J480,0)</f>
        <v>0</v>
      </c>
      <c r="BG480" s="229">
        <f>IF(N480="zákl. přenesená",J480,0)</f>
        <v>0</v>
      </c>
      <c r="BH480" s="229">
        <f>IF(N480="sníž. přenesená",J480,0)</f>
        <v>0</v>
      </c>
      <c r="BI480" s="229">
        <f>IF(N480="nulová",J480,0)</f>
        <v>0</v>
      </c>
      <c r="BJ480" s="18" t="s">
        <v>86</v>
      </c>
      <c r="BK480" s="229">
        <f>ROUND(I480*H480,2)</f>
        <v>0</v>
      </c>
      <c r="BL480" s="18" t="s">
        <v>240</v>
      </c>
      <c r="BM480" s="228" t="s">
        <v>688</v>
      </c>
    </row>
    <row r="481" s="13" customFormat="1">
      <c r="A481" s="13"/>
      <c r="B481" s="230"/>
      <c r="C481" s="231"/>
      <c r="D481" s="232" t="s">
        <v>242</v>
      </c>
      <c r="E481" s="233" t="s">
        <v>1</v>
      </c>
      <c r="F481" s="234" t="s">
        <v>585</v>
      </c>
      <c r="G481" s="231"/>
      <c r="H481" s="235">
        <v>1.4279999999999999</v>
      </c>
      <c r="I481" s="236"/>
      <c r="J481" s="231"/>
      <c r="K481" s="231"/>
      <c r="L481" s="237"/>
      <c r="M481" s="238"/>
      <c r="N481" s="239"/>
      <c r="O481" s="239"/>
      <c r="P481" s="239"/>
      <c r="Q481" s="239"/>
      <c r="R481" s="239"/>
      <c r="S481" s="239"/>
      <c r="T481" s="24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1" t="s">
        <v>242</v>
      </c>
      <c r="AU481" s="241" t="s">
        <v>88</v>
      </c>
      <c r="AV481" s="13" t="s">
        <v>88</v>
      </c>
      <c r="AW481" s="13" t="s">
        <v>34</v>
      </c>
      <c r="AX481" s="13" t="s">
        <v>78</v>
      </c>
      <c r="AY481" s="241" t="s">
        <v>234</v>
      </c>
    </row>
    <row r="482" s="13" customFormat="1">
      <c r="A482" s="13"/>
      <c r="B482" s="230"/>
      <c r="C482" s="231"/>
      <c r="D482" s="232" t="s">
        <v>242</v>
      </c>
      <c r="E482" s="233" t="s">
        <v>1</v>
      </c>
      <c r="F482" s="234" t="s">
        <v>689</v>
      </c>
      <c r="G482" s="231"/>
      <c r="H482" s="235">
        <v>1.238</v>
      </c>
      <c r="I482" s="236"/>
      <c r="J482" s="231"/>
      <c r="K482" s="231"/>
      <c r="L482" s="237"/>
      <c r="M482" s="238"/>
      <c r="N482" s="239"/>
      <c r="O482" s="239"/>
      <c r="P482" s="239"/>
      <c r="Q482" s="239"/>
      <c r="R482" s="239"/>
      <c r="S482" s="239"/>
      <c r="T482" s="24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1" t="s">
        <v>242</v>
      </c>
      <c r="AU482" s="241" t="s">
        <v>88</v>
      </c>
      <c r="AV482" s="13" t="s">
        <v>88</v>
      </c>
      <c r="AW482" s="13" t="s">
        <v>34</v>
      </c>
      <c r="AX482" s="13" t="s">
        <v>78</v>
      </c>
      <c r="AY482" s="241" t="s">
        <v>234</v>
      </c>
    </row>
    <row r="483" s="14" customFormat="1">
      <c r="A483" s="14"/>
      <c r="B483" s="242"/>
      <c r="C483" s="243"/>
      <c r="D483" s="232" t="s">
        <v>242</v>
      </c>
      <c r="E483" s="244" t="s">
        <v>1</v>
      </c>
      <c r="F483" s="245" t="s">
        <v>244</v>
      </c>
      <c r="G483" s="243"/>
      <c r="H483" s="246">
        <v>2.6659999999999999</v>
      </c>
      <c r="I483" s="247"/>
      <c r="J483" s="243"/>
      <c r="K483" s="243"/>
      <c r="L483" s="248"/>
      <c r="M483" s="249"/>
      <c r="N483" s="250"/>
      <c r="O483" s="250"/>
      <c r="P483" s="250"/>
      <c r="Q483" s="250"/>
      <c r="R483" s="250"/>
      <c r="S483" s="250"/>
      <c r="T483" s="251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2" t="s">
        <v>242</v>
      </c>
      <c r="AU483" s="252" t="s">
        <v>88</v>
      </c>
      <c r="AV483" s="14" t="s">
        <v>240</v>
      </c>
      <c r="AW483" s="14" t="s">
        <v>34</v>
      </c>
      <c r="AX483" s="14" t="s">
        <v>86</v>
      </c>
      <c r="AY483" s="252" t="s">
        <v>234</v>
      </c>
    </row>
    <row r="484" s="2" customFormat="1" ht="24.15" customHeight="1">
      <c r="A484" s="39"/>
      <c r="B484" s="40"/>
      <c r="C484" s="217" t="s">
        <v>690</v>
      </c>
      <c r="D484" s="217" t="s">
        <v>236</v>
      </c>
      <c r="E484" s="218" t="s">
        <v>691</v>
      </c>
      <c r="F484" s="219" t="s">
        <v>692</v>
      </c>
      <c r="G484" s="220" t="s">
        <v>131</v>
      </c>
      <c r="H484" s="221">
        <v>0.68999999999999995</v>
      </c>
      <c r="I484" s="222"/>
      <c r="J484" s="223">
        <f>ROUND(I484*H484,2)</f>
        <v>0</v>
      </c>
      <c r="K484" s="219" t="s">
        <v>239</v>
      </c>
      <c r="L484" s="45"/>
      <c r="M484" s="224" t="s">
        <v>1</v>
      </c>
      <c r="N484" s="225" t="s">
        <v>43</v>
      </c>
      <c r="O484" s="92"/>
      <c r="P484" s="226">
        <f>O484*H484</f>
        <v>0</v>
      </c>
      <c r="Q484" s="226">
        <v>0</v>
      </c>
      <c r="R484" s="226">
        <f>Q484*H484</f>
        <v>0</v>
      </c>
      <c r="S484" s="226">
        <v>0.048000000000000001</v>
      </c>
      <c r="T484" s="227">
        <f>S484*H484</f>
        <v>0.033119999999999997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8" t="s">
        <v>240</v>
      </c>
      <c r="AT484" s="228" t="s">
        <v>236</v>
      </c>
      <c r="AU484" s="228" t="s">
        <v>88</v>
      </c>
      <c r="AY484" s="18" t="s">
        <v>234</v>
      </c>
      <c r="BE484" s="229">
        <f>IF(N484="základní",J484,0)</f>
        <v>0</v>
      </c>
      <c r="BF484" s="229">
        <f>IF(N484="snížená",J484,0)</f>
        <v>0</v>
      </c>
      <c r="BG484" s="229">
        <f>IF(N484="zákl. přenesená",J484,0)</f>
        <v>0</v>
      </c>
      <c r="BH484" s="229">
        <f>IF(N484="sníž. přenesená",J484,0)</f>
        <v>0</v>
      </c>
      <c r="BI484" s="229">
        <f>IF(N484="nulová",J484,0)</f>
        <v>0</v>
      </c>
      <c r="BJ484" s="18" t="s">
        <v>86</v>
      </c>
      <c r="BK484" s="229">
        <f>ROUND(I484*H484,2)</f>
        <v>0</v>
      </c>
      <c r="BL484" s="18" t="s">
        <v>240</v>
      </c>
      <c r="BM484" s="228" t="s">
        <v>693</v>
      </c>
    </row>
    <row r="485" s="13" customFormat="1">
      <c r="A485" s="13"/>
      <c r="B485" s="230"/>
      <c r="C485" s="231"/>
      <c r="D485" s="232" t="s">
        <v>242</v>
      </c>
      <c r="E485" s="233" t="s">
        <v>1</v>
      </c>
      <c r="F485" s="234" t="s">
        <v>584</v>
      </c>
      <c r="G485" s="231"/>
      <c r="H485" s="235">
        <v>0.68999999999999995</v>
      </c>
      <c r="I485" s="236"/>
      <c r="J485" s="231"/>
      <c r="K485" s="231"/>
      <c r="L485" s="237"/>
      <c r="M485" s="238"/>
      <c r="N485" s="239"/>
      <c r="O485" s="239"/>
      <c r="P485" s="239"/>
      <c r="Q485" s="239"/>
      <c r="R485" s="239"/>
      <c r="S485" s="239"/>
      <c r="T485" s="24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1" t="s">
        <v>242</v>
      </c>
      <c r="AU485" s="241" t="s">
        <v>88</v>
      </c>
      <c r="AV485" s="13" t="s">
        <v>88</v>
      </c>
      <c r="AW485" s="13" t="s">
        <v>34</v>
      </c>
      <c r="AX485" s="13" t="s">
        <v>78</v>
      </c>
      <c r="AY485" s="241" t="s">
        <v>234</v>
      </c>
    </row>
    <row r="486" s="14" customFormat="1">
      <c r="A486" s="14"/>
      <c r="B486" s="242"/>
      <c r="C486" s="243"/>
      <c r="D486" s="232" t="s">
        <v>242</v>
      </c>
      <c r="E486" s="244" t="s">
        <v>1</v>
      </c>
      <c r="F486" s="245" t="s">
        <v>244</v>
      </c>
      <c r="G486" s="243"/>
      <c r="H486" s="246">
        <v>0.68999999999999995</v>
      </c>
      <c r="I486" s="247"/>
      <c r="J486" s="243"/>
      <c r="K486" s="243"/>
      <c r="L486" s="248"/>
      <c r="M486" s="249"/>
      <c r="N486" s="250"/>
      <c r="O486" s="250"/>
      <c r="P486" s="250"/>
      <c r="Q486" s="250"/>
      <c r="R486" s="250"/>
      <c r="S486" s="250"/>
      <c r="T486" s="25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2" t="s">
        <v>242</v>
      </c>
      <c r="AU486" s="252" t="s">
        <v>88</v>
      </c>
      <c r="AV486" s="14" t="s">
        <v>240</v>
      </c>
      <c r="AW486" s="14" t="s">
        <v>34</v>
      </c>
      <c r="AX486" s="14" t="s">
        <v>86</v>
      </c>
      <c r="AY486" s="252" t="s">
        <v>234</v>
      </c>
    </row>
    <row r="487" s="2" customFormat="1" ht="24.15" customHeight="1">
      <c r="A487" s="39"/>
      <c r="B487" s="40"/>
      <c r="C487" s="217" t="s">
        <v>694</v>
      </c>
      <c r="D487" s="217" t="s">
        <v>236</v>
      </c>
      <c r="E487" s="218" t="s">
        <v>695</v>
      </c>
      <c r="F487" s="219" t="s">
        <v>696</v>
      </c>
      <c r="G487" s="220" t="s">
        <v>131</v>
      </c>
      <c r="H487" s="221">
        <v>33.521000000000001</v>
      </c>
      <c r="I487" s="222"/>
      <c r="J487" s="223">
        <f>ROUND(I487*H487,2)</f>
        <v>0</v>
      </c>
      <c r="K487" s="219" t="s">
        <v>239</v>
      </c>
      <c r="L487" s="45"/>
      <c r="M487" s="224" t="s">
        <v>1</v>
      </c>
      <c r="N487" s="225" t="s">
        <v>43</v>
      </c>
      <c r="O487" s="92"/>
      <c r="P487" s="226">
        <f>O487*H487</f>
        <v>0</v>
      </c>
      <c r="Q487" s="226">
        <v>0</v>
      </c>
      <c r="R487" s="226">
        <f>Q487*H487</f>
        <v>0</v>
      </c>
      <c r="S487" s="226">
        <v>0.032000000000000001</v>
      </c>
      <c r="T487" s="227">
        <f>S487*H487</f>
        <v>1.0726720000000001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8" t="s">
        <v>240</v>
      </c>
      <c r="AT487" s="228" t="s">
        <v>236</v>
      </c>
      <c r="AU487" s="228" t="s">
        <v>88</v>
      </c>
      <c r="AY487" s="18" t="s">
        <v>234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8" t="s">
        <v>86</v>
      </c>
      <c r="BK487" s="229">
        <f>ROUND(I487*H487,2)</f>
        <v>0</v>
      </c>
      <c r="BL487" s="18" t="s">
        <v>240</v>
      </c>
      <c r="BM487" s="228" t="s">
        <v>697</v>
      </c>
    </row>
    <row r="488" s="13" customFormat="1">
      <c r="A488" s="13"/>
      <c r="B488" s="230"/>
      <c r="C488" s="231"/>
      <c r="D488" s="232" t="s">
        <v>242</v>
      </c>
      <c r="E488" s="233" t="s">
        <v>1</v>
      </c>
      <c r="F488" s="234" t="s">
        <v>698</v>
      </c>
      <c r="G488" s="231"/>
      <c r="H488" s="235">
        <v>33.521000000000001</v>
      </c>
      <c r="I488" s="236"/>
      <c r="J488" s="231"/>
      <c r="K488" s="231"/>
      <c r="L488" s="237"/>
      <c r="M488" s="238"/>
      <c r="N488" s="239"/>
      <c r="O488" s="239"/>
      <c r="P488" s="239"/>
      <c r="Q488" s="239"/>
      <c r="R488" s="239"/>
      <c r="S488" s="239"/>
      <c r="T488" s="24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1" t="s">
        <v>242</v>
      </c>
      <c r="AU488" s="241" t="s">
        <v>88</v>
      </c>
      <c r="AV488" s="13" t="s">
        <v>88</v>
      </c>
      <c r="AW488" s="13" t="s">
        <v>34</v>
      </c>
      <c r="AX488" s="13" t="s">
        <v>78</v>
      </c>
      <c r="AY488" s="241" t="s">
        <v>234</v>
      </c>
    </row>
    <row r="489" s="14" customFormat="1">
      <c r="A489" s="14"/>
      <c r="B489" s="242"/>
      <c r="C489" s="243"/>
      <c r="D489" s="232" t="s">
        <v>242</v>
      </c>
      <c r="E489" s="244" t="s">
        <v>1</v>
      </c>
      <c r="F489" s="245" t="s">
        <v>244</v>
      </c>
      <c r="G489" s="243"/>
      <c r="H489" s="246">
        <v>33.521000000000001</v>
      </c>
      <c r="I489" s="247"/>
      <c r="J489" s="243"/>
      <c r="K489" s="243"/>
      <c r="L489" s="248"/>
      <c r="M489" s="249"/>
      <c r="N489" s="250"/>
      <c r="O489" s="250"/>
      <c r="P489" s="250"/>
      <c r="Q489" s="250"/>
      <c r="R489" s="250"/>
      <c r="S489" s="250"/>
      <c r="T489" s="25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2" t="s">
        <v>242</v>
      </c>
      <c r="AU489" s="252" t="s">
        <v>88</v>
      </c>
      <c r="AV489" s="14" t="s">
        <v>240</v>
      </c>
      <c r="AW489" s="14" t="s">
        <v>34</v>
      </c>
      <c r="AX489" s="14" t="s">
        <v>86</v>
      </c>
      <c r="AY489" s="252" t="s">
        <v>234</v>
      </c>
    </row>
    <row r="490" s="2" customFormat="1" ht="24.15" customHeight="1">
      <c r="A490" s="39"/>
      <c r="B490" s="40"/>
      <c r="C490" s="217" t="s">
        <v>699</v>
      </c>
      <c r="D490" s="217" t="s">
        <v>236</v>
      </c>
      <c r="E490" s="218" t="s">
        <v>700</v>
      </c>
      <c r="F490" s="219" t="s">
        <v>701</v>
      </c>
      <c r="G490" s="220" t="s">
        <v>131</v>
      </c>
      <c r="H490" s="221">
        <v>3.1000000000000001</v>
      </c>
      <c r="I490" s="222"/>
      <c r="J490" s="223">
        <f>ROUND(I490*H490,2)</f>
        <v>0</v>
      </c>
      <c r="K490" s="219" t="s">
        <v>239</v>
      </c>
      <c r="L490" s="45"/>
      <c r="M490" s="224" t="s">
        <v>1</v>
      </c>
      <c r="N490" s="225" t="s">
        <v>43</v>
      </c>
      <c r="O490" s="92"/>
      <c r="P490" s="226">
        <f>O490*H490</f>
        <v>0</v>
      </c>
      <c r="Q490" s="226">
        <v>0</v>
      </c>
      <c r="R490" s="226">
        <f>Q490*H490</f>
        <v>0</v>
      </c>
      <c r="S490" s="226">
        <v>0.034000000000000002</v>
      </c>
      <c r="T490" s="227">
        <f>S490*H490</f>
        <v>0.10540000000000001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8" t="s">
        <v>240</v>
      </c>
      <c r="AT490" s="228" t="s">
        <v>236</v>
      </c>
      <c r="AU490" s="228" t="s">
        <v>88</v>
      </c>
      <c r="AY490" s="18" t="s">
        <v>234</v>
      </c>
      <c r="BE490" s="229">
        <f>IF(N490="základní",J490,0)</f>
        <v>0</v>
      </c>
      <c r="BF490" s="229">
        <f>IF(N490="snížená",J490,0)</f>
        <v>0</v>
      </c>
      <c r="BG490" s="229">
        <f>IF(N490="zákl. přenesená",J490,0)</f>
        <v>0</v>
      </c>
      <c r="BH490" s="229">
        <f>IF(N490="sníž. přenesená",J490,0)</f>
        <v>0</v>
      </c>
      <c r="BI490" s="229">
        <f>IF(N490="nulová",J490,0)</f>
        <v>0</v>
      </c>
      <c r="BJ490" s="18" t="s">
        <v>86</v>
      </c>
      <c r="BK490" s="229">
        <f>ROUND(I490*H490,2)</f>
        <v>0</v>
      </c>
      <c r="BL490" s="18" t="s">
        <v>240</v>
      </c>
      <c r="BM490" s="228" t="s">
        <v>702</v>
      </c>
    </row>
    <row r="491" s="13" customFormat="1">
      <c r="A491" s="13"/>
      <c r="B491" s="230"/>
      <c r="C491" s="231"/>
      <c r="D491" s="232" t="s">
        <v>242</v>
      </c>
      <c r="E491" s="233" t="s">
        <v>1</v>
      </c>
      <c r="F491" s="234" t="s">
        <v>703</v>
      </c>
      <c r="G491" s="231"/>
      <c r="H491" s="235">
        <v>3.1000000000000001</v>
      </c>
      <c r="I491" s="236"/>
      <c r="J491" s="231"/>
      <c r="K491" s="231"/>
      <c r="L491" s="237"/>
      <c r="M491" s="238"/>
      <c r="N491" s="239"/>
      <c r="O491" s="239"/>
      <c r="P491" s="239"/>
      <c r="Q491" s="239"/>
      <c r="R491" s="239"/>
      <c r="S491" s="239"/>
      <c r="T491" s="24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1" t="s">
        <v>242</v>
      </c>
      <c r="AU491" s="241" t="s">
        <v>88</v>
      </c>
      <c r="AV491" s="13" t="s">
        <v>88</v>
      </c>
      <c r="AW491" s="13" t="s">
        <v>34</v>
      </c>
      <c r="AX491" s="13" t="s">
        <v>78</v>
      </c>
      <c r="AY491" s="241" t="s">
        <v>234</v>
      </c>
    </row>
    <row r="492" s="14" customFormat="1">
      <c r="A492" s="14"/>
      <c r="B492" s="242"/>
      <c r="C492" s="243"/>
      <c r="D492" s="232" t="s">
        <v>242</v>
      </c>
      <c r="E492" s="244" t="s">
        <v>1</v>
      </c>
      <c r="F492" s="245" t="s">
        <v>244</v>
      </c>
      <c r="G492" s="243"/>
      <c r="H492" s="246">
        <v>3.1000000000000001</v>
      </c>
      <c r="I492" s="247"/>
      <c r="J492" s="243"/>
      <c r="K492" s="243"/>
      <c r="L492" s="248"/>
      <c r="M492" s="249"/>
      <c r="N492" s="250"/>
      <c r="O492" s="250"/>
      <c r="P492" s="250"/>
      <c r="Q492" s="250"/>
      <c r="R492" s="250"/>
      <c r="S492" s="250"/>
      <c r="T492" s="25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2" t="s">
        <v>242</v>
      </c>
      <c r="AU492" s="252" t="s">
        <v>88</v>
      </c>
      <c r="AV492" s="14" t="s">
        <v>240</v>
      </c>
      <c r="AW492" s="14" t="s">
        <v>34</v>
      </c>
      <c r="AX492" s="14" t="s">
        <v>86</v>
      </c>
      <c r="AY492" s="252" t="s">
        <v>234</v>
      </c>
    </row>
    <row r="493" s="2" customFormat="1" ht="21.75" customHeight="1">
      <c r="A493" s="39"/>
      <c r="B493" s="40"/>
      <c r="C493" s="217" t="s">
        <v>704</v>
      </c>
      <c r="D493" s="217" t="s">
        <v>236</v>
      </c>
      <c r="E493" s="218" t="s">
        <v>705</v>
      </c>
      <c r="F493" s="219" t="s">
        <v>706</v>
      </c>
      <c r="G493" s="220" t="s">
        <v>131</v>
      </c>
      <c r="H493" s="221">
        <v>1.23</v>
      </c>
      <c r="I493" s="222"/>
      <c r="J493" s="223">
        <f>ROUND(I493*H493,2)</f>
        <v>0</v>
      </c>
      <c r="K493" s="219" t="s">
        <v>239</v>
      </c>
      <c r="L493" s="45"/>
      <c r="M493" s="224" t="s">
        <v>1</v>
      </c>
      <c r="N493" s="225" t="s">
        <v>43</v>
      </c>
      <c r="O493" s="92"/>
      <c r="P493" s="226">
        <f>O493*H493</f>
        <v>0</v>
      </c>
      <c r="Q493" s="226">
        <v>0</v>
      </c>
      <c r="R493" s="226">
        <f>Q493*H493</f>
        <v>0</v>
      </c>
      <c r="S493" s="226">
        <v>0.075999999999999998</v>
      </c>
      <c r="T493" s="227">
        <f>S493*H493</f>
        <v>0.093479999999999994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8" t="s">
        <v>240</v>
      </c>
      <c r="AT493" s="228" t="s">
        <v>236</v>
      </c>
      <c r="AU493" s="228" t="s">
        <v>88</v>
      </c>
      <c r="AY493" s="18" t="s">
        <v>234</v>
      </c>
      <c r="BE493" s="229">
        <f>IF(N493="základní",J493,0)</f>
        <v>0</v>
      </c>
      <c r="BF493" s="229">
        <f>IF(N493="snížená",J493,0)</f>
        <v>0</v>
      </c>
      <c r="BG493" s="229">
        <f>IF(N493="zákl. přenesená",J493,0)</f>
        <v>0</v>
      </c>
      <c r="BH493" s="229">
        <f>IF(N493="sníž. přenesená",J493,0)</f>
        <v>0</v>
      </c>
      <c r="BI493" s="229">
        <f>IF(N493="nulová",J493,0)</f>
        <v>0</v>
      </c>
      <c r="BJ493" s="18" t="s">
        <v>86</v>
      </c>
      <c r="BK493" s="229">
        <f>ROUND(I493*H493,2)</f>
        <v>0</v>
      </c>
      <c r="BL493" s="18" t="s">
        <v>240</v>
      </c>
      <c r="BM493" s="228" t="s">
        <v>707</v>
      </c>
    </row>
    <row r="494" s="13" customFormat="1">
      <c r="A494" s="13"/>
      <c r="B494" s="230"/>
      <c r="C494" s="231"/>
      <c r="D494" s="232" t="s">
        <v>242</v>
      </c>
      <c r="E494" s="233" t="s">
        <v>1</v>
      </c>
      <c r="F494" s="234" t="s">
        <v>708</v>
      </c>
      <c r="G494" s="231"/>
      <c r="H494" s="235">
        <v>1.23</v>
      </c>
      <c r="I494" s="236"/>
      <c r="J494" s="231"/>
      <c r="K494" s="231"/>
      <c r="L494" s="237"/>
      <c r="M494" s="238"/>
      <c r="N494" s="239"/>
      <c r="O494" s="239"/>
      <c r="P494" s="239"/>
      <c r="Q494" s="239"/>
      <c r="R494" s="239"/>
      <c r="S494" s="239"/>
      <c r="T494" s="24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1" t="s">
        <v>242</v>
      </c>
      <c r="AU494" s="241" t="s">
        <v>88</v>
      </c>
      <c r="AV494" s="13" t="s">
        <v>88</v>
      </c>
      <c r="AW494" s="13" t="s">
        <v>34</v>
      </c>
      <c r="AX494" s="13" t="s">
        <v>78</v>
      </c>
      <c r="AY494" s="241" t="s">
        <v>234</v>
      </c>
    </row>
    <row r="495" s="14" customFormat="1">
      <c r="A495" s="14"/>
      <c r="B495" s="242"/>
      <c r="C495" s="243"/>
      <c r="D495" s="232" t="s">
        <v>242</v>
      </c>
      <c r="E495" s="244" t="s">
        <v>1</v>
      </c>
      <c r="F495" s="245" t="s">
        <v>244</v>
      </c>
      <c r="G495" s="243"/>
      <c r="H495" s="246">
        <v>1.23</v>
      </c>
      <c r="I495" s="247"/>
      <c r="J495" s="243"/>
      <c r="K495" s="243"/>
      <c r="L495" s="248"/>
      <c r="M495" s="249"/>
      <c r="N495" s="250"/>
      <c r="O495" s="250"/>
      <c r="P495" s="250"/>
      <c r="Q495" s="250"/>
      <c r="R495" s="250"/>
      <c r="S495" s="250"/>
      <c r="T495" s="25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2" t="s">
        <v>242</v>
      </c>
      <c r="AU495" s="252" t="s">
        <v>88</v>
      </c>
      <c r="AV495" s="14" t="s">
        <v>240</v>
      </c>
      <c r="AW495" s="14" t="s">
        <v>34</v>
      </c>
      <c r="AX495" s="14" t="s">
        <v>86</v>
      </c>
      <c r="AY495" s="252" t="s">
        <v>234</v>
      </c>
    </row>
    <row r="496" s="2" customFormat="1" ht="24.15" customHeight="1">
      <c r="A496" s="39"/>
      <c r="B496" s="40"/>
      <c r="C496" s="217" t="s">
        <v>709</v>
      </c>
      <c r="D496" s="217" t="s">
        <v>236</v>
      </c>
      <c r="E496" s="218" t="s">
        <v>710</v>
      </c>
      <c r="F496" s="219" t="s">
        <v>711</v>
      </c>
      <c r="G496" s="220" t="s">
        <v>131</v>
      </c>
      <c r="H496" s="221">
        <v>4.8600000000000003</v>
      </c>
      <c r="I496" s="222"/>
      <c r="J496" s="223">
        <f>ROUND(I496*H496,2)</f>
        <v>0</v>
      </c>
      <c r="K496" s="219" t="s">
        <v>239</v>
      </c>
      <c r="L496" s="45"/>
      <c r="M496" s="224" t="s">
        <v>1</v>
      </c>
      <c r="N496" s="225" t="s">
        <v>43</v>
      </c>
      <c r="O496" s="92"/>
      <c r="P496" s="226">
        <f>O496*H496</f>
        <v>0</v>
      </c>
      <c r="Q496" s="226">
        <v>0</v>
      </c>
      <c r="R496" s="226">
        <f>Q496*H496</f>
        <v>0</v>
      </c>
      <c r="S496" s="226">
        <v>0.034000000000000002</v>
      </c>
      <c r="T496" s="227">
        <f>S496*H496</f>
        <v>0.16524000000000003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8" t="s">
        <v>240</v>
      </c>
      <c r="AT496" s="228" t="s">
        <v>236</v>
      </c>
      <c r="AU496" s="228" t="s">
        <v>88</v>
      </c>
      <c r="AY496" s="18" t="s">
        <v>234</v>
      </c>
      <c r="BE496" s="229">
        <f>IF(N496="základní",J496,0)</f>
        <v>0</v>
      </c>
      <c r="BF496" s="229">
        <f>IF(N496="snížená",J496,0)</f>
        <v>0</v>
      </c>
      <c r="BG496" s="229">
        <f>IF(N496="zákl. přenesená",J496,0)</f>
        <v>0</v>
      </c>
      <c r="BH496" s="229">
        <f>IF(N496="sníž. přenesená",J496,0)</f>
        <v>0</v>
      </c>
      <c r="BI496" s="229">
        <f>IF(N496="nulová",J496,0)</f>
        <v>0</v>
      </c>
      <c r="BJ496" s="18" t="s">
        <v>86</v>
      </c>
      <c r="BK496" s="229">
        <f>ROUND(I496*H496,2)</f>
        <v>0</v>
      </c>
      <c r="BL496" s="18" t="s">
        <v>240</v>
      </c>
      <c r="BM496" s="228" t="s">
        <v>712</v>
      </c>
    </row>
    <row r="497" s="13" customFormat="1">
      <c r="A497" s="13"/>
      <c r="B497" s="230"/>
      <c r="C497" s="231"/>
      <c r="D497" s="232" t="s">
        <v>242</v>
      </c>
      <c r="E497" s="233" t="s">
        <v>1</v>
      </c>
      <c r="F497" s="234" t="s">
        <v>589</v>
      </c>
      <c r="G497" s="231"/>
      <c r="H497" s="235">
        <v>4.8600000000000003</v>
      </c>
      <c r="I497" s="236"/>
      <c r="J497" s="231"/>
      <c r="K497" s="231"/>
      <c r="L497" s="237"/>
      <c r="M497" s="238"/>
      <c r="N497" s="239"/>
      <c r="O497" s="239"/>
      <c r="P497" s="239"/>
      <c r="Q497" s="239"/>
      <c r="R497" s="239"/>
      <c r="S497" s="239"/>
      <c r="T497" s="24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1" t="s">
        <v>242</v>
      </c>
      <c r="AU497" s="241" t="s">
        <v>88</v>
      </c>
      <c r="AV497" s="13" t="s">
        <v>88</v>
      </c>
      <c r="AW497" s="13" t="s">
        <v>34</v>
      </c>
      <c r="AX497" s="13" t="s">
        <v>78</v>
      </c>
      <c r="AY497" s="241" t="s">
        <v>234</v>
      </c>
    </row>
    <row r="498" s="14" customFormat="1">
      <c r="A498" s="14"/>
      <c r="B498" s="242"/>
      <c r="C498" s="243"/>
      <c r="D498" s="232" t="s">
        <v>242</v>
      </c>
      <c r="E498" s="244" t="s">
        <v>1</v>
      </c>
      <c r="F498" s="245" t="s">
        <v>244</v>
      </c>
      <c r="G498" s="243"/>
      <c r="H498" s="246">
        <v>4.8600000000000003</v>
      </c>
      <c r="I498" s="247"/>
      <c r="J498" s="243"/>
      <c r="K498" s="243"/>
      <c r="L498" s="248"/>
      <c r="M498" s="249"/>
      <c r="N498" s="250"/>
      <c r="O498" s="250"/>
      <c r="P498" s="250"/>
      <c r="Q498" s="250"/>
      <c r="R498" s="250"/>
      <c r="S498" s="250"/>
      <c r="T498" s="25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2" t="s">
        <v>242</v>
      </c>
      <c r="AU498" s="252" t="s">
        <v>88</v>
      </c>
      <c r="AV498" s="14" t="s">
        <v>240</v>
      </c>
      <c r="AW498" s="14" t="s">
        <v>34</v>
      </c>
      <c r="AX498" s="14" t="s">
        <v>86</v>
      </c>
      <c r="AY498" s="252" t="s">
        <v>234</v>
      </c>
    </row>
    <row r="499" s="2" customFormat="1" ht="21.75" customHeight="1">
      <c r="A499" s="39"/>
      <c r="B499" s="40"/>
      <c r="C499" s="217" t="s">
        <v>713</v>
      </c>
      <c r="D499" s="217" t="s">
        <v>236</v>
      </c>
      <c r="E499" s="218" t="s">
        <v>714</v>
      </c>
      <c r="F499" s="219" t="s">
        <v>715</v>
      </c>
      <c r="G499" s="220" t="s">
        <v>131</v>
      </c>
      <c r="H499" s="221">
        <v>13.119999999999999</v>
      </c>
      <c r="I499" s="222"/>
      <c r="J499" s="223">
        <f>ROUND(I499*H499,2)</f>
        <v>0</v>
      </c>
      <c r="K499" s="219" t="s">
        <v>239</v>
      </c>
      <c r="L499" s="45"/>
      <c r="M499" s="224" t="s">
        <v>1</v>
      </c>
      <c r="N499" s="225" t="s">
        <v>43</v>
      </c>
      <c r="O499" s="92"/>
      <c r="P499" s="226">
        <f>O499*H499</f>
        <v>0</v>
      </c>
      <c r="Q499" s="226">
        <v>0</v>
      </c>
      <c r="R499" s="226">
        <f>Q499*H499</f>
        <v>0</v>
      </c>
      <c r="S499" s="226">
        <v>0.063</v>
      </c>
      <c r="T499" s="227">
        <f>S499*H499</f>
        <v>0.82655999999999996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8" t="s">
        <v>240</v>
      </c>
      <c r="AT499" s="228" t="s">
        <v>236</v>
      </c>
      <c r="AU499" s="228" t="s">
        <v>88</v>
      </c>
      <c r="AY499" s="18" t="s">
        <v>234</v>
      </c>
      <c r="BE499" s="229">
        <f>IF(N499="základní",J499,0)</f>
        <v>0</v>
      </c>
      <c r="BF499" s="229">
        <f>IF(N499="snížená",J499,0)</f>
        <v>0</v>
      </c>
      <c r="BG499" s="229">
        <f>IF(N499="zákl. přenesená",J499,0)</f>
        <v>0</v>
      </c>
      <c r="BH499" s="229">
        <f>IF(N499="sníž. přenesená",J499,0)</f>
        <v>0</v>
      </c>
      <c r="BI499" s="229">
        <f>IF(N499="nulová",J499,0)</f>
        <v>0</v>
      </c>
      <c r="BJ499" s="18" t="s">
        <v>86</v>
      </c>
      <c r="BK499" s="229">
        <f>ROUND(I499*H499,2)</f>
        <v>0</v>
      </c>
      <c r="BL499" s="18" t="s">
        <v>240</v>
      </c>
      <c r="BM499" s="228" t="s">
        <v>716</v>
      </c>
    </row>
    <row r="500" s="13" customFormat="1">
      <c r="A500" s="13"/>
      <c r="B500" s="230"/>
      <c r="C500" s="231"/>
      <c r="D500" s="232" t="s">
        <v>242</v>
      </c>
      <c r="E500" s="233" t="s">
        <v>1</v>
      </c>
      <c r="F500" s="234" t="s">
        <v>717</v>
      </c>
      <c r="G500" s="231"/>
      <c r="H500" s="235">
        <v>3.2799999999999998</v>
      </c>
      <c r="I500" s="236"/>
      <c r="J500" s="231"/>
      <c r="K500" s="231"/>
      <c r="L500" s="237"/>
      <c r="M500" s="238"/>
      <c r="N500" s="239"/>
      <c r="O500" s="239"/>
      <c r="P500" s="239"/>
      <c r="Q500" s="239"/>
      <c r="R500" s="239"/>
      <c r="S500" s="239"/>
      <c r="T500" s="24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1" t="s">
        <v>242</v>
      </c>
      <c r="AU500" s="241" t="s">
        <v>88</v>
      </c>
      <c r="AV500" s="13" t="s">
        <v>88</v>
      </c>
      <c r="AW500" s="13" t="s">
        <v>34</v>
      </c>
      <c r="AX500" s="13" t="s">
        <v>78</v>
      </c>
      <c r="AY500" s="241" t="s">
        <v>234</v>
      </c>
    </row>
    <row r="501" s="13" customFormat="1">
      <c r="A501" s="13"/>
      <c r="B501" s="230"/>
      <c r="C501" s="231"/>
      <c r="D501" s="232" t="s">
        <v>242</v>
      </c>
      <c r="E501" s="233" t="s">
        <v>1</v>
      </c>
      <c r="F501" s="234" t="s">
        <v>718</v>
      </c>
      <c r="G501" s="231"/>
      <c r="H501" s="235">
        <v>9.8399999999999999</v>
      </c>
      <c r="I501" s="236"/>
      <c r="J501" s="231"/>
      <c r="K501" s="231"/>
      <c r="L501" s="237"/>
      <c r="M501" s="238"/>
      <c r="N501" s="239"/>
      <c r="O501" s="239"/>
      <c r="P501" s="239"/>
      <c r="Q501" s="239"/>
      <c r="R501" s="239"/>
      <c r="S501" s="239"/>
      <c r="T501" s="24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1" t="s">
        <v>242</v>
      </c>
      <c r="AU501" s="241" t="s">
        <v>88</v>
      </c>
      <c r="AV501" s="13" t="s">
        <v>88</v>
      </c>
      <c r="AW501" s="13" t="s">
        <v>34</v>
      </c>
      <c r="AX501" s="13" t="s">
        <v>78</v>
      </c>
      <c r="AY501" s="241" t="s">
        <v>234</v>
      </c>
    </row>
    <row r="502" s="14" customFormat="1">
      <c r="A502" s="14"/>
      <c r="B502" s="242"/>
      <c r="C502" s="243"/>
      <c r="D502" s="232" t="s">
        <v>242</v>
      </c>
      <c r="E502" s="244" t="s">
        <v>1</v>
      </c>
      <c r="F502" s="245" t="s">
        <v>244</v>
      </c>
      <c r="G502" s="243"/>
      <c r="H502" s="246">
        <v>13.119999999999999</v>
      </c>
      <c r="I502" s="247"/>
      <c r="J502" s="243"/>
      <c r="K502" s="243"/>
      <c r="L502" s="248"/>
      <c r="M502" s="249"/>
      <c r="N502" s="250"/>
      <c r="O502" s="250"/>
      <c r="P502" s="250"/>
      <c r="Q502" s="250"/>
      <c r="R502" s="250"/>
      <c r="S502" s="250"/>
      <c r="T502" s="25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2" t="s">
        <v>242</v>
      </c>
      <c r="AU502" s="252" t="s">
        <v>88</v>
      </c>
      <c r="AV502" s="14" t="s">
        <v>240</v>
      </c>
      <c r="AW502" s="14" t="s">
        <v>34</v>
      </c>
      <c r="AX502" s="14" t="s">
        <v>86</v>
      </c>
      <c r="AY502" s="252" t="s">
        <v>234</v>
      </c>
    </row>
    <row r="503" s="2" customFormat="1" ht="24.15" customHeight="1">
      <c r="A503" s="39"/>
      <c r="B503" s="40"/>
      <c r="C503" s="217" t="s">
        <v>719</v>
      </c>
      <c r="D503" s="217" t="s">
        <v>236</v>
      </c>
      <c r="E503" s="218" t="s">
        <v>720</v>
      </c>
      <c r="F503" s="219" t="s">
        <v>721</v>
      </c>
      <c r="G503" s="220" t="s">
        <v>321</v>
      </c>
      <c r="H503" s="221">
        <v>6</v>
      </c>
      <c r="I503" s="222"/>
      <c r="J503" s="223">
        <f>ROUND(I503*H503,2)</f>
        <v>0</v>
      </c>
      <c r="K503" s="219" t="s">
        <v>239</v>
      </c>
      <c r="L503" s="45"/>
      <c r="M503" s="224" t="s">
        <v>1</v>
      </c>
      <c r="N503" s="225" t="s">
        <v>43</v>
      </c>
      <c r="O503" s="92"/>
      <c r="P503" s="226">
        <f>O503*H503</f>
        <v>0</v>
      </c>
      <c r="Q503" s="226">
        <v>0</v>
      </c>
      <c r="R503" s="226">
        <f>Q503*H503</f>
        <v>0</v>
      </c>
      <c r="S503" s="226">
        <v>0.001</v>
      </c>
      <c r="T503" s="227">
        <f>S503*H503</f>
        <v>0.0060000000000000001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8" t="s">
        <v>240</v>
      </c>
      <c r="AT503" s="228" t="s">
        <v>236</v>
      </c>
      <c r="AU503" s="228" t="s">
        <v>88</v>
      </c>
      <c r="AY503" s="18" t="s">
        <v>234</v>
      </c>
      <c r="BE503" s="229">
        <f>IF(N503="základní",J503,0)</f>
        <v>0</v>
      </c>
      <c r="BF503" s="229">
        <f>IF(N503="snížená",J503,0)</f>
        <v>0</v>
      </c>
      <c r="BG503" s="229">
        <f>IF(N503="zákl. přenesená",J503,0)</f>
        <v>0</v>
      </c>
      <c r="BH503" s="229">
        <f>IF(N503="sníž. přenesená",J503,0)</f>
        <v>0</v>
      </c>
      <c r="BI503" s="229">
        <f>IF(N503="nulová",J503,0)</f>
        <v>0</v>
      </c>
      <c r="BJ503" s="18" t="s">
        <v>86</v>
      </c>
      <c r="BK503" s="229">
        <f>ROUND(I503*H503,2)</f>
        <v>0</v>
      </c>
      <c r="BL503" s="18" t="s">
        <v>240</v>
      </c>
      <c r="BM503" s="228" t="s">
        <v>722</v>
      </c>
    </row>
    <row r="504" s="13" customFormat="1">
      <c r="A504" s="13"/>
      <c r="B504" s="230"/>
      <c r="C504" s="231"/>
      <c r="D504" s="232" t="s">
        <v>242</v>
      </c>
      <c r="E504" s="233" t="s">
        <v>1</v>
      </c>
      <c r="F504" s="234" t="s">
        <v>263</v>
      </c>
      <c r="G504" s="231"/>
      <c r="H504" s="235">
        <v>6</v>
      </c>
      <c r="I504" s="236"/>
      <c r="J504" s="231"/>
      <c r="K504" s="231"/>
      <c r="L504" s="237"/>
      <c r="M504" s="238"/>
      <c r="N504" s="239"/>
      <c r="O504" s="239"/>
      <c r="P504" s="239"/>
      <c r="Q504" s="239"/>
      <c r="R504" s="239"/>
      <c r="S504" s="239"/>
      <c r="T504" s="24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1" t="s">
        <v>242</v>
      </c>
      <c r="AU504" s="241" t="s">
        <v>88</v>
      </c>
      <c r="AV504" s="13" t="s">
        <v>88</v>
      </c>
      <c r="AW504" s="13" t="s">
        <v>34</v>
      </c>
      <c r="AX504" s="13" t="s">
        <v>78</v>
      </c>
      <c r="AY504" s="241" t="s">
        <v>234</v>
      </c>
    </row>
    <row r="505" s="14" customFormat="1">
      <c r="A505" s="14"/>
      <c r="B505" s="242"/>
      <c r="C505" s="243"/>
      <c r="D505" s="232" t="s">
        <v>242</v>
      </c>
      <c r="E505" s="244" t="s">
        <v>1</v>
      </c>
      <c r="F505" s="245" t="s">
        <v>244</v>
      </c>
      <c r="G505" s="243"/>
      <c r="H505" s="246">
        <v>6</v>
      </c>
      <c r="I505" s="247"/>
      <c r="J505" s="243"/>
      <c r="K505" s="243"/>
      <c r="L505" s="248"/>
      <c r="M505" s="249"/>
      <c r="N505" s="250"/>
      <c r="O505" s="250"/>
      <c r="P505" s="250"/>
      <c r="Q505" s="250"/>
      <c r="R505" s="250"/>
      <c r="S505" s="250"/>
      <c r="T505" s="25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2" t="s">
        <v>242</v>
      </c>
      <c r="AU505" s="252" t="s">
        <v>88</v>
      </c>
      <c r="AV505" s="14" t="s">
        <v>240</v>
      </c>
      <c r="AW505" s="14" t="s">
        <v>34</v>
      </c>
      <c r="AX505" s="14" t="s">
        <v>86</v>
      </c>
      <c r="AY505" s="252" t="s">
        <v>234</v>
      </c>
    </row>
    <row r="506" s="2" customFormat="1" ht="24.15" customHeight="1">
      <c r="A506" s="39"/>
      <c r="B506" s="40"/>
      <c r="C506" s="217" t="s">
        <v>723</v>
      </c>
      <c r="D506" s="217" t="s">
        <v>236</v>
      </c>
      <c r="E506" s="218" t="s">
        <v>724</v>
      </c>
      <c r="F506" s="219" t="s">
        <v>725</v>
      </c>
      <c r="G506" s="220" t="s">
        <v>321</v>
      </c>
      <c r="H506" s="221">
        <v>3</v>
      </c>
      <c r="I506" s="222"/>
      <c r="J506" s="223">
        <f>ROUND(I506*H506,2)</f>
        <v>0</v>
      </c>
      <c r="K506" s="219" t="s">
        <v>239</v>
      </c>
      <c r="L506" s="45"/>
      <c r="M506" s="224" t="s">
        <v>1</v>
      </c>
      <c r="N506" s="225" t="s">
        <v>43</v>
      </c>
      <c r="O506" s="92"/>
      <c r="P506" s="226">
        <f>O506*H506</f>
        <v>0</v>
      </c>
      <c r="Q506" s="226">
        <v>0</v>
      </c>
      <c r="R506" s="226">
        <f>Q506*H506</f>
        <v>0</v>
      </c>
      <c r="S506" s="226">
        <v>0.0030000000000000001</v>
      </c>
      <c r="T506" s="227">
        <f>S506*H506</f>
        <v>0.0090000000000000011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8" t="s">
        <v>240</v>
      </c>
      <c r="AT506" s="228" t="s">
        <v>236</v>
      </c>
      <c r="AU506" s="228" t="s">
        <v>88</v>
      </c>
      <c r="AY506" s="18" t="s">
        <v>234</v>
      </c>
      <c r="BE506" s="229">
        <f>IF(N506="základní",J506,0)</f>
        <v>0</v>
      </c>
      <c r="BF506" s="229">
        <f>IF(N506="snížená",J506,0)</f>
        <v>0</v>
      </c>
      <c r="BG506" s="229">
        <f>IF(N506="zákl. přenesená",J506,0)</f>
        <v>0</v>
      </c>
      <c r="BH506" s="229">
        <f>IF(N506="sníž. přenesená",J506,0)</f>
        <v>0</v>
      </c>
      <c r="BI506" s="229">
        <f>IF(N506="nulová",J506,0)</f>
        <v>0</v>
      </c>
      <c r="BJ506" s="18" t="s">
        <v>86</v>
      </c>
      <c r="BK506" s="229">
        <f>ROUND(I506*H506,2)</f>
        <v>0</v>
      </c>
      <c r="BL506" s="18" t="s">
        <v>240</v>
      </c>
      <c r="BM506" s="228" t="s">
        <v>726</v>
      </c>
    </row>
    <row r="507" s="13" customFormat="1">
      <c r="A507" s="13"/>
      <c r="B507" s="230"/>
      <c r="C507" s="231"/>
      <c r="D507" s="232" t="s">
        <v>242</v>
      </c>
      <c r="E507" s="233" t="s">
        <v>1</v>
      </c>
      <c r="F507" s="234" t="s">
        <v>93</v>
      </c>
      <c r="G507" s="231"/>
      <c r="H507" s="235">
        <v>3</v>
      </c>
      <c r="I507" s="236"/>
      <c r="J507" s="231"/>
      <c r="K507" s="231"/>
      <c r="L507" s="237"/>
      <c r="M507" s="238"/>
      <c r="N507" s="239"/>
      <c r="O507" s="239"/>
      <c r="P507" s="239"/>
      <c r="Q507" s="239"/>
      <c r="R507" s="239"/>
      <c r="S507" s="239"/>
      <c r="T507" s="24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1" t="s">
        <v>242</v>
      </c>
      <c r="AU507" s="241" t="s">
        <v>88</v>
      </c>
      <c r="AV507" s="13" t="s">
        <v>88</v>
      </c>
      <c r="AW507" s="13" t="s">
        <v>34</v>
      </c>
      <c r="AX507" s="13" t="s">
        <v>78</v>
      </c>
      <c r="AY507" s="241" t="s">
        <v>234</v>
      </c>
    </row>
    <row r="508" s="14" customFormat="1">
      <c r="A508" s="14"/>
      <c r="B508" s="242"/>
      <c r="C508" s="243"/>
      <c r="D508" s="232" t="s">
        <v>242</v>
      </c>
      <c r="E508" s="244" t="s">
        <v>1</v>
      </c>
      <c r="F508" s="245" t="s">
        <v>244</v>
      </c>
      <c r="G508" s="243"/>
      <c r="H508" s="246">
        <v>3</v>
      </c>
      <c r="I508" s="247"/>
      <c r="J508" s="243"/>
      <c r="K508" s="243"/>
      <c r="L508" s="248"/>
      <c r="M508" s="249"/>
      <c r="N508" s="250"/>
      <c r="O508" s="250"/>
      <c r="P508" s="250"/>
      <c r="Q508" s="250"/>
      <c r="R508" s="250"/>
      <c r="S508" s="250"/>
      <c r="T508" s="25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2" t="s">
        <v>242</v>
      </c>
      <c r="AU508" s="252" t="s">
        <v>88</v>
      </c>
      <c r="AV508" s="14" t="s">
        <v>240</v>
      </c>
      <c r="AW508" s="14" t="s">
        <v>34</v>
      </c>
      <c r="AX508" s="14" t="s">
        <v>86</v>
      </c>
      <c r="AY508" s="252" t="s">
        <v>234</v>
      </c>
    </row>
    <row r="509" s="2" customFormat="1" ht="24.15" customHeight="1">
      <c r="A509" s="39"/>
      <c r="B509" s="40"/>
      <c r="C509" s="217" t="s">
        <v>727</v>
      </c>
      <c r="D509" s="217" t="s">
        <v>236</v>
      </c>
      <c r="E509" s="218" t="s">
        <v>728</v>
      </c>
      <c r="F509" s="219" t="s">
        <v>729</v>
      </c>
      <c r="G509" s="220" t="s">
        <v>131</v>
      </c>
      <c r="H509" s="221">
        <v>1.6399999999999999</v>
      </c>
      <c r="I509" s="222"/>
      <c r="J509" s="223">
        <f>ROUND(I509*H509,2)</f>
        <v>0</v>
      </c>
      <c r="K509" s="219" t="s">
        <v>239</v>
      </c>
      <c r="L509" s="45"/>
      <c r="M509" s="224" t="s">
        <v>1</v>
      </c>
      <c r="N509" s="225" t="s">
        <v>43</v>
      </c>
      <c r="O509" s="92"/>
      <c r="P509" s="226">
        <f>O509*H509</f>
        <v>0</v>
      </c>
      <c r="Q509" s="226">
        <v>0</v>
      </c>
      <c r="R509" s="226">
        <f>Q509*H509</f>
        <v>0</v>
      </c>
      <c r="S509" s="226">
        <v>0.17999999999999999</v>
      </c>
      <c r="T509" s="227">
        <f>S509*H509</f>
        <v>0.29519999999999996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8" t="s">
        <v>240</v>
      </c>
      <c r="AT509" s="228" t="s">
        <v>236</v>
      </c>
      <c r="AU509" s="228" t="s">
        <v>88</v>
      </c>
      <c r="AY509" s="18" t="s">
        <v>234</v>
      </c>
      <c r="BE509" s="229">
        <f>IF(N509="základní",J509,0)</f>
        <v>0</v>
      </c>
      <c r="BF509" s="229">
        <f>IF(N509="snížená",J509,0)</f>
        <v>0</v>
      </c>
      <c r="BG509" s="229">
        <f>IF(N509="zákl. přenesená",J509,0)</f>
        <v>0</v>
      </c>
      <c r="BH509" s="229">
        <f>IF(N509="sníž. přenesená",J509,0)</f>
        <v>0</v>
      </c>
      <c r="BI509" s="229">
        <f>IF(N509="nulová",J509,0)</f>
        <v>0</v>
      </c>
      <c r="BJ509" s="18" t="s">
        <v>86</v>
      </c>
      <c r="BK509" s="229">
        <f>ROUND(I509*H509,2)</f>
        <v>0</v>
      </c>
      <c r="BL509" s="18" t="s">
        <v>240</v>
      </c>
      <c r="BM509" s="228" t="s">
        <v>730</v>
      </c>
    </row>
    <row r="510" s="16" customFormat="1">
      <c r="A510" s="16"/>
      <c r="B510" s="264"/>
      <c r="C510" s="265"/>
      <c r="D510" s="232" t="s">
        <v>242</v>
      </c>
      <c r="E510" s="266" t="s">
        <v>1</v>
      </c>
      <c r="F510" s="267" t="s">
        <v>731</v>
      </c>
      <c r="G510" s="265"/>
      <c r="H510" s="266" t="s">
        <v>1</v>
      </c>
      <c r="I510" s="268"/>
      <c r="J510" s="265"/>
      <c r="K510" s="265"/>
      <c r="L510" s="269"/>
      <c r="M510" s="270"/>
      <c r="N510" s="271"/>
      <c r="O510" s="271"/>
      <c r="P510" s="271"/>
      <c r="Q510" s="271"/>
      <c r="R510" s="271"/>
      <c r="S510" s="271"/>
      <c r="T510" s="272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T510" s="273" t="s">
        <v>242</v>
      </c>
      <c r="AU510" s="273" t="s">
        <v>88</v>
      </c>
      <c r="AV510" s="16" t="s">
        <v>86</v>
      </c>
      <c r="AW510" s="16" t="s">
        <v>34</v>
      </c>
      <c r="AX510" s="16" t="s">
        <v>78</v>
      </c>
      <c r="AY510" s="273" t="s">
        <v>234</v>
      </c>
    </row>
    <row r="511" s="13" customFormat="1">
      <c r="A511" s="13"/>
      <c r="B511" s="230"/>
      <c r="C511" s="231"/>
      <c r="D511" s="232" t="s">
        <v>242</v>
      </c>
      <c r="E511" s="233" t="s">
        <v>1</v>
      </c>
      <c r="F511" s="234" t="s">
        <v>732</v>
      </c>
      <c r="G511" s="231"/>
      <c r="H511" s="235">
        <v>1.6399999999999999</v>
      </c>
      <c r="I511" s="236"/>
      <c r="J511" s="231"/>
      <c r="K511" s="231"/>
      <c r="L511" s="237"/>
      <c r="M511" s="238"/>
      <c r="N511" s="239"/>
      <c r="O511" s="239"/>
      <c r="P511" s="239"/>
      <c r="Q511" s="239"/>
      <c r="R511" s="239"/>
      <c r="S511" s="239"/>
      <c r="T511" s="24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1" t="s">
        <v>242</v>
      </c>
      <c r="AU511" s="241" t="s">
        <v>88</v>
      </c>
      <c r="AV511" s="13" t="s">
        <v>88</v>
      </c>
      <c r="AW511" s="13" t="s">
        <v>34</v>
      </c>
      <c r="AX511" s="13" t="s">
        <v>78</v>
      </c>
      <c r="AY511" s="241" t="s">
        <v>234</v>
      </c>
    </row>
    <row r="512" s="14" customFormat="1">
      <c r="A512" s="14"/>
      <c r="B512" s="242"/>
      <c r="C512" s="243"/>
      <c r="D512" s="232" t="s">
        <v>242</v>
      </c>
      <c r="E512" s="244" t="s">
        <v>1</v>
      </c>
      <c r="F512" s="245" t="s">
        <v>244</v>
      </c>
      <c r="G512" s="243"/>
      <c r="H512" s="246">
        <v>1.6399999999999999</v>
      </c>
      <c r="I512" s="247"/>
      <c r="J512" s="243"/>
      <c r="K512" s="243"/>
      <c r="L512" s="248"/>
      <c r="M512" s="249"/>
      <c r="N512" s="250"/>
      <c r="O512" s="250"/>
      <c r="P512" s="250"/>
      <c r="Q512" s="250"/>
      <c r="R512" s="250"/>
      <c r="S512" s="250"/>
      <c r="T512" s="25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2" t="s">
        <v>242</v>
      </c>
      <c r="AU512" s="252" t="s">
        <v>88</v>
      </c>
      <c r="AV512" s="14" t="s">
        <v>240</v>
      </c>
      <c r="AW512" s="14" t="s">
        <v>34</v>
      </c>
      <c r="AX512" s="14" t="s">
        <v>86</v>
      </c>
      <c r="AY512" s="252" t="s">
        <v>234</v>
      </c>
    </row>
    <row r="513" s="2" customFormat="1" ht="24.15" customHeight="1">
      <c r="A513" s="39"/>
      <c r="B513" s="40"/>
      <c r="C513" s="217" t="s">
        <v>733</v>
      </c>
      <c r="D513" s="217" t="s">
        <v>236</v>
      </c>
      <c r="E513" s="218" t="s">
        <v>734</v>
      </c>
      <c r="F513" s="219" t="s">
        <v>735</v>
      </c>
      <c r="G513" s="220" t="s">
        <v>321</v>
      </c>
      <c r="H513" s="221">
        <v>1</v>
      </c>
      <c r="I513" s="222"/>
      <c r="J513" s="223">
        <f>ROUND(I513*H513,2)</f>
        <v>0</v>
      </c>
      <c r="K513" s="219" t="s">
        <v>577</v>
      </c>
      <c r="L513" s="45"/>
      <c r="M513" s="224" t="s">
        <v>1</v>
      </c>
      <c r="N513" s="225" t="s">
        <v>43</v>
      </c>
      <c r="O513" s="92"/>
      <c r="P513" s="226">
        <f>O513*H513</f>
        <v>0</v>
      </c>
      <c r="Q513" s="226">
        <v>0</v>
      </c>
      <c r="R513" s="226">
        <f>Q513*H513</f>
        <v>0</v>
      </c>
      <c r="S513" s="226">
        <v>0.002</v>
      </c>
      <c r="T513" s="227">
        <f>S513*H513</f>
        <v>0.002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8" t="s">
        <v>240</v>
      </c>
      <c r="AT513" s="228" t="s">
        <v>236</v>
      </c>
      <c r="AU513" s="228" t="s">
        <v>88</v>
      </c>
      <c r="AY513" s="18" t="s">
        <v>234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18" t="s">
        <v>86</v>
      </c>
      <c r="BK513" s="229">
        <f>ROUND(I513*H513,2)</f>
        <v>0</v>
      </c>
      <c r="BL513" s="18" t="s">
        <v>240</v>
      </c>
      <c r="BM513" s="228" t="s">
        <v>736</v>
      </c>
    </row>
    <row r="514" s="13" customFormat="1">
      <c r="A514" s="13"/>
      <c r="B514" s="230"/>
      <c r="C514" s="231"/>
      <c r="D514" s="232" t="s">
        <v>242</v>
      </c>
      <c r="E514" s="233" t="s">
        <v>1</v>
      </c>
      <c r="F514" s="234" t="s">
        <v>737</v>
      </c>
      <c r="G514" s="231"/>
      <c r="H514" s="235">
        <v>1</v>
      </c>
      <c r="I514" s="236"/>
      <c r="J514" s="231"/>
      <c r="K514" s="231"/>
      <c r="L514" s="237"/>
      <c r="M514" s="238"/>
      <c r="N514" s="239"/>
      <c r="O514" s="239"/>
      <c r="P514" s="239"/>
      <c r="Q514" s="239"/>
      <c r="R514" s="239"/>
      <c r="S514" s="239"/>
      <c r="T514" s="24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1" t="s">
        <v>242</v>
      </c>
      <c r="AU514" s="241" t="s">
        <v>88</v>
      </c>
      <c r="AV514" s="13" t="s">
        <v>88</v>
      </c>
      <c r="AW514" s="13" t="s">
        <v>34</v>
      </c>
      <c r="AX514" s="13" t="s">
        <v>78</v>
      </c>
      <c r="AY514" s="241" t="s">
        <v>234</v>
      </c>
    </row>
    <row r="515" s="14" customFormat="1">
      <c r="A515" s="14"/>
      <c r="B515" s="242"/>
      <c r="C515" s="243"/>
      <c r="D515" s="232" t="s">
        <v>242</v>
      </c>
      <c r="E515" s="244" t="s">
        <v>1</v>
      </c>
      <c r="F515" s="245" t="s">
        <v>244</v>
      </c>
      <c r="G515" s="243"/>
      <c r="H515" s="246">
        <v>1</v>
      </c>
      <c r="I515" s="247"/>
      <c r="J515" s="243"/>
      <c r="K515" s="243"/>
      <c r="L515" s="248"/>
      <c r="M515" s="249"/>
      <c r="N515" s="250"/>
      <c r="O515" s="250"/>
      <c r="P515" s="250"/>
      <c r="Q515" s="250"/>
      <c r="R515" s="250"/>
      <c r="S515" s="250"/>
      <c r="T515" s="25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2" t="s">
        <v>242</v>
      </c>
      <c r="AU515" s="252" t="s">
        <v>88</v>
      </c>
      <c r="AV515" s="14" t="s">
        <v>240</v>
      </c>
      <c r="AW515" s="14" t="s">
        <v>34</v>
      </c>
      <c r="AX515" s="14" t="s">
        <v>86</v>
      </c>
      <c r="AY515" s="252" t="s">
        <v>234</v>
      </c>
    </row>
    <row r="516" s="2" customFormat="1" ht="24.15" customHeight="1">
      <c r="A516" s="39"/>
      <c r="B516" s="40"/>
      <c r="C516" s="217" t="s">
        <v>738</v>
      </c>
      <c r="D516" s="217" t="s">
        <v>236</v>
      </c>
      <c r="E516" s="218" t="s">
        <v>739</v>
      </c>
      <c r="F516" s="219" t="s">
        <v>740</v>
      </c>
      <c r="G516" s="220" t="s">
        <v>158</v>
      </c>
      <c r="H516" s="221">
        <v>0.112</v>
      </c>
      <c r="I516" s="222"/>
      <c r="J516" s="223">
        <f>ROUND(I516*H516,2)</f>
        <v>0</v>
      </c>
      <c r="K516" s="219" t="s">
        <v>239</v>
      </c>
      <c r="L516" s="45"/>
      <c r="M516" s="224" t="s">
        <v>1</v>
      </c>
      <c r="N516" s="225" t="s">
        <v>43</v>
      </c>
      <c r="O516" s="92"/>
      <c r="P516" s="226">
        <f>O516*H516</f>
        <v>0</v>
      </c>
      <c r="Q516" s="226">
        <v>0</v>
      </c>
      <c r="R516" s="226">
        <f>Q516*H516</f>
        <v>0</v>
      </c>
      <c r="S516" s="226">
        <v>1.8</v>
      </c>
      <c r="T516" s="227">
        <f>S516*H516</f>
        <v>0.2016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8" t="s">
        <v>240</v>
      </c>
      <c r="AT516" s="228" t="s">
        <v>236</v>
      </c>
      <c r="AU516" s="228" t="s">
        <v>88</v>
      </c>
      <c r="AY516" s="18" t="s">
        <v>234</v>
      </c>
      <c r="BE516" s="229">
        <f>IF(N516="základní",J516,0)</f>
        <v>0</v>
      </c>
      <c r="BF516" s="229">
        <f>IF(N516="snížená",J516,0)</f>
        <v>0</v>
      </c>
      <c r="BG516" s="229">
        <f>IF(N516="zákl. přenesená",J516,0)</f>
        <v>0</v>
      </c>
      <c r="BH516" s="229">
        <f>IF(N516="sníž. přenesená",J516,0)</f>
        <v>0</v>
      </c>
      <c r="BI516" s="229">
        <f>IF(N516="nulová",J516,0)</f>
        <v>0</v>
      </c>
      <c r="BJ516" s="18" t="s">
        <v>86</v>
      </c>
      <c r="BK516" s="229">
        <f>ROUND(I516*H516,2)</f>
        <v>0</v>
      </c>
      <c r="BL516" s="18" t="s">
        <v>240</v>
      </c>
      <c r="BM516" s="228" t="s">
        <v>741</v>
      </c>
    </row>
    <row r="517" s="13" customFormat="1">
      <c r="A517" s="13"/>
      <c r="B517" s="230"/>
      <c r="C517" s="231"/>
      <c r="D517" s="232" t="s">
        <v>242</v>
      </c>
      <c r="E517" s="233" t="s">
        <v>1</v>
      </c>
      <c r="F517" s="234" t="s">
        <v>742</v>
      </c>
      <c r="G517" s="231"/>
      <c r="H517" s="235">
        <v>0.112</v>
      </c>
      <c r="I517" s="236"/>
      <c r="J517" s="231"/>
      <c r="K517" s="231"/>
      <c r="L517" s="237"/>
      <c r="M517" s="238"/>
      <c r="N517" s="239"/>
      <c r="O517" s="239"/>
      <c r="P517" s="239"/>
      <c r="Q517" s="239"/>
      <c r="R517" s="239"/>
      <c r="S517" s="239"/>
      <c r="T517" s="24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1" t="s">
        <v>242</v>
      </c>
      <c r="AU517" s="241" t="s">
        <v>88</v>
      </c>
      <c r="AV517" s="13" t="s">
        <v>88</v>
      </c>
      <c r="AW517" s="13" t="s">
        <v>34</v>
      </c>
      <c r="AX517" s="13" t="s">
        <v>78</v>
      </c>
      <c r="AY517" s="241" t="s">
        <v>234</v>
      </c>
    </row>
    <row r="518" s="14" customFormat="1">
      <c r="A518" s="14"/>
      <c r="B518" s="242"/>
      <c r="C518" s="243"/>
      <c r="D518" s="232" t="s">
        <v>242</v>
      </c>
      <c r="E518" s="244" t="s">
        <v>1</v>
      </c>
      <c r="F518" s="245" t="s">
        <v>244</v>
      </c>
      <c r="G518" s="243"/>
      <c r="H518" s="246">
        <v>0.112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242</v>
      </c>
      <c r="AU518" s="252" t="s">
        <v>88</v>
      </c>
      <c r="AV518" s="14" t="s">
        <v>240</v>
      </c>
      <c r="AW518" s="14" t="s">
        <v>34</v>
      </c>
      <c r="AX518" s="14" t="s">
        <v>86</v>
      </c>
      <c r="AY518" s="252" t="s">
        <v>234</v>
      </c>
    </row>
    <row r="519" s="2" customFormat="1" ht="24.15" customHeight="1">
      <c r="A519" s="39"/>
      <c r="B519" s="40"/>
      <c r="C519" s="217" t="s">
        <v>743</v>
      </c>
      <c r="D519" s="217" t="s">
        <v>236</v>
      </c>
      <c r="E519" s="218" t="s">
        <v>744</v>
      </c>
      <c r="F519" s="219" t="s">
        <v>745</v>
      </c>
      <c r="G519" s="220" t="s">
        <v>321</v>
      </c>
      <c r="H519" s="221">
        <v>56</v>
      </c>
      <c r="I519" s="222"/>
      <c r="J519" s="223">
        <f>ROUND(I519*H519,2)</f>
        <v>0</v>
      </c>
      <c r="K519" s="219" t="s">
        <v>239</v>
      </c>
      <c r="L519" s="45"/>
      <c r="M519" s="224" t="s">
        <v>1</v>
      </c>
      <c r="N519" s="225" t="s">
        <v>43</v>
      </c>
      <c r="O519" s="92"/>
      <c r="P519" s="226">
        <f>O519*H519</f>
        <v>0</v>
      </c>
      <c r="Q519" s="226">
        <v>0</v>
      </c>
      <c r="R519" s="226">
        <f>Q519*H519</f>
        <v>0</v>
      </c>
      <c r="S519" s="226">
        <v>0</v>
      </c>
      <c r="T519" s="227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8" t="s">
        <v>240</v>
      </c>
      <c r="AT519" s="228" t="s">
        <v>236</v>
      </c>
      <c r="AU519" s="228" t="s">
        <v>88</v>
      </c>
      <c r="AY519" s="18" t="s">
        <v>234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18" t="s">
        <v>86</v>
      </c>
      <c r="BK519" s="229">
        <f>ROUND(I519*H519,2)</f>
        <v>0</v>
      </c>
      <c r="BL519" s="18" t="s">
        <v>240</v>
      </c>
      <c r="BM519" s="228" t="s">
        <v>746</v>
      </c>
    </row>
    <row r="520" s="13" customFormat="1">
      <c r="A520" s="13"/>
      <c r="B520" s="230"/>
      <c r="C520" s="231"/>
      <c r="D520" s="232" t="s">
        <v>242</v>
      </c>
      <c r="E520" s="233" t="s">
        <v>1</v>
      </c>
      <c r="F520" s="234" t="s">
        <v>747</v>
      </c>
      <c r="G520" s="231"/>
      <c r="H520" s="235">
        <v>56</v>
      </c>
      <c r="I520" s="236"/>
      <c r="J520" s="231"/>
      <c r="K520" s="231"/>
      <c r="L520" s="237"/>
      <c r="M520" s="238"/>
      <c r="N520" s="239"/>
      <c r="O520" s="239"/>
      <c r="P520" s="239"/>
      <c r="Q520" s="239"/>
      <c r="R520" s="239"/>
      <c r="S520" s="239"/>
      <c r="T520" s="24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1" t="s">
        <v>242</v>
      </c>
      <c r="AU520" s="241" t="s">
        <v>88</v>
      </c>
      <c r="AV520" s="13" t="s">
        <v>88</v>
      </c>
      <c r="AW520" s="13" t="s">
        <v>34</v>
      </c>
      <c r="AX520" s="13" t="s">
        <v>78</v>
      </c>
      <c r="AY520" s="241" t="s">
        <v>234</v>
      </c>
    </row>
    <row r="521" s="14" customFormat="1">
      <c r="A521" s="14"/>
      <c r="B521" s="242"/>
      <c r="C521" s="243"/>
      <c r="D521" s="232" t="s">
        <v>242</v>
      </c>
      <c r="E521" s="244" t="s">
        <v>1</v>
      </c>
      <c r="F521" s="245" t="s">
        <v>244</v>
      </c>
      <c r="G521" s="243"/>
      <c r="H521" s="246">
        <v>56</v>
      </c>
      <c r="I521" s="247"/>
      <c r="J521" s="243"/>
      <c r="K521" s="243"/>
      <c r="L521" s="248"/>
      <c r="M521" s="249"/>
      <c r="N521" s="250"/>
      <c r="O521" s="250"/>
      <c r="P521" s="250"/>
      <c r="Q521" s="250"/>
      <c r="R521" s="250"/>
      <c r="S521" s="250"/>
      <c r="T521" s="25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2" t="s">
        <v>242</v>
      </c>
      <c r="AU521" s="252" t="s">
        <v>88</v>
      </c>
      <c r="AV521" s="14" t="s">
        <v>240</v>
      </c>
      <c r="AW521" s="14" t="s">
        <v>34</v>
      </c>
      <c r="AX521" s="14" t="s">
        <v>86</v>
      </c>
      <c r="AY521" s="252" t="s">
        <v>234</v>
      </c>
    </row>
    <row r="522" s="2" customFormat="1" ht="24.15" customHeight="1">
      <c r="A522" s="39"/>
      <c r="B522" s="40"/>
      <c r="C522" s="217" t="s">
        <v>748</v>
      </c>
      <c r="D522" s="217" t="s">
        <v>236</v>
      </c>
      <c r="E522" s="218" t="s">
        <v>749</v>
      </c>
      <c r="F522" s="219" t="s">
        <v>750</v>
      </c>
      <c r="G522" s="220" t="s">
        <v>96</v>
      </c>
      <c r="H522" s="221">
        <v>69.299999999999997</v>
      </c>
      <c r="I522" s="222"/>
      <c r="J522" s="223">
        <f>ROUND(I522*H522,2)</f>
        <v>0</v>
      </c>
      <c r="K522" s="219" t="s">
        <v>239</v>
      </c>
      <c r="L522" s="45"/>
      <c r="M522" s="224" t="s">
        <v>1</v>
      </c>
      <c r="N522" s="225" t="s">
        <v>43</v>
      </c>
      <c r="O522" s="92"/>
      <c r="P522" s="226">
        <f>O522*H522</f>
        <v>0</v>
      </c>
      <c r="Q522" s="226">
        <v>0</v>
      </c>
      <c r="R522" s="226">
        <f>Q522*H522</f>
        <v>0</v>
      </c>
      <c r="S522" s="226">
        <v>0.0089999999999999993</v>
      </c>
      <c r="T522" s="227">
        <f>S522*H522</f>
        <v>0.62369999999999992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8" t="s">
        <v>240</v>
      </c>
      <c r="AT522" s="228" t="s">
        <v>236</v>
      </c>
      <c r="AU522" s="228" t="s">
        <v>88</v>
      </c>
      <c r="AY522" s="18" t="s">
        <v>234</v>
      </c>
      <c r="BE522" s="229">
        <f>IF(N522="základní",J522,0)</f>
        <v>0</v>
      </c>
      <c r="BF522" s="229">
        <f>IF(N522="snížená",J522,0)</f>
        <v>0</v>
      </c>
      <c r="BG522" s="229">
        <f>IF(N522="zákl. přenesená",J522,0)</f>
        <v>0</v>
      </c>
      <c r="BH522" s="229">
        <f>IF(N522="sníž. přenesená",J522,0)</f>
        <v>0</v>
      </c>
      <c r="BI522" s="229">
        <f>IF(N522="nulová",J522,0)</f>
        <v>0</v>
      </c>
      <c r="BJ522" s="18" t="s">
        <v>86</v>
      </c>
      <c r="BK522" s="229">
        <f>ROUND(I522*H522,2)</f>
        <v>0</v>
      </c>
      <c r="BL522" s="18" t="s">
        <v>240</v>
      </c>
      <c r="BM522" s="228" t="s">
        <v>751</v>
      </c>
    </row>
    <row r="523" s="13" customFormat="1">
      <c r="A523" s="13"/>
      <c r="B523" s="230"/>
      <c r="C523" s="231"/>
      <c r="D523" s="232" t="s">
        <v>242</v>
      </c>
      <c r="E523" s="233" t="s">
        <v>1</v>
      </c>
      <c r="F523" s="234" t="s">
        <v>752</v>
      </c>
      <c r="G523" s="231"/>
      <c r="H523" s="235">
        <v>1</v>
      </c>
      <c r="I523" s="236"/>
      <c r="J523" s="231"/>
      <c r="K523" s="231"/>
      <c r="L523" s="237"/>
      <c r="M523" s="238"/>
      <c r="N523" s="239"/>
      <c r="O523" s="239"/>
      <c r="P523" s="239"/>
      <c r="Q523" s="239"/>
      <c r="R523" s="239"/>
      <c r="S523" s="239"/>
      <c r="T523" s="24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1" t="s">
        <v>242</v>
      </c>
      <c r="AU523" s="241" t="s">
        <v>88</v>
      </c>
      <c r="AV523" s="13" t="s">
        <v>88</v>
      </c>
      <c r="AW523" s="13" t="s">
        <v>34</v>
      </c>
      <c r="AX523" s="13" t="s">
        <v>78</v>
      </c>
      <c r="AY523" s="241" t="s">
        <v>234</v>
      </c>
    </row>
    <row r="524" s="13" customFormat="1">
      <c r="A524" s="13"/>
      <c r="B524" s="230"/>
      <c r="C524" s="231"/>
      <c r="D524" s="232" t="s">
        <v>242</v>
      </c>
      <c r="E524" s="233" t="s">
        <v>1</v>
      </c>
      <c r="F524" s="234" t="s">
        <v>753</v>
      </c>
      <c r="G524" s="231"/>
      <c r="H524" s="235">
        <v>1</v>
      </c>
      <c r="I524" s="236"/>
      <c r="J524" s="231"/>
      <c r="K524" s="231"/>
      <c r="L524" s="237"/>
      <c r="M524" s="238"/>
      <c r="N524" s="239"/>
      <c r="O524" s="239"/>
      <c r="P524" s="239"/>
      <c r="Q524" s="239"/>
      <c r="R524" s="239"/>
      <c r="S524" s="239"/>
      <c r="T524" s="24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1" t="s">
        <v>242</v>
      </c>
      <c r="AU524" s="241" t="s">
        <v>88</v>
      </c>
      <c r="AV524" s="13" t="s">
        <v>88</v>
      </c>
      <c r="AW524" s="13" t="s">
        <v>34</v>
      </c>
      <c r="AX524" s="13" t="s">
        <v>78</v>
      </c>
      <c r="AY524" s="241" t="s">
        <v>234</v>
      </c>
    </row>
    <row r="525" s="13" customFormat="1">
      <c r="A525" s="13"/>
      <c r="B525" s="230"/>
      <c r="C525" s="231"/>
      <c r="D525" s="232" t="s">
        <v>242</v>
      </c>
      <c r="E525" s="233" t="s">
        <v>1</v>
      </c>
      <c r="F525" s="234" t="s">
        <v>754</v>
      </c>
      <c r="G525" s="231"/>
      <c r="H525" s="235">
        <v>4</v>
      </c>
      <c r="I525" s="236"/>
      <c r="J525" s="231"/>
      <c r="K525" s="231"/>
      <c r="L525" s="237"/>
      <c r="M525" s="238"/>
      <c r="N525" s="239"/>
      <c r="O525" s="239"/>
      <c r="P525" s="239"/>
      <c r="Q525" s="239"/>
      <c r="R525" s="239"/>
      <c r="S525" s="239"/>
      <c r="T525" s="24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1" t="s">
        <v>242</v>
      </c>
      <c r="AU525" s="241" t="s">
        <v>88</v>
      </c>
      <c r="AV525" s="13" t="s">
        <v>88</v>
      </c>
      <c r="AW525" s="13" t="s">
        <v>34</v>
      </c>
      <c r="AX525" s="13" t="s">
        <v>78</v>
      </c>
      <c r="AY525" s="241" t="s">
        <v>234</v>
      </c>
    </row>
    <row r="526" s="13" customFormat="1">
      <c r="A526" s="13"/>
      <c r="B526" s="230"/>
      <c r="C526" s="231"/>
      <c r="D526" s="232" t="s">
        <v>242</v>
      </c>
      <c r="E526" s="233" t="s">
        <v>1</v>
      </c>
      <c r="F526" s="234" t="s">
        <v>755</v>
      </c>
      <c r="G526" s="231"/>
      <c r="H526" s="235">
        <v>37.399999999999999</v>
      </c>
      <c r="I526" s="236"/>
      <c r="J526" s="231"/>
      <c r="K526" s="231"/>
      <c r="L526" s="237"/>
      <c r="M526" s="238"/>
      <c r="N526" s="239"/>
      <c r="O526" s="239"/>
      <c r="P526" s="239"/>
      <c r="Q526" s="239"/>
      <c r="R526" s="239"/>
      <c r="S526" s="239"/>
      <c r="T526" s="24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1" t="s">
        <v>242</v>
      </c>
      <c r="AU526" s="241" t="s">
        <v>88</v>
      </c>
      <c r="AV526" s="13" t="s">
        <v>88</v>
      </c>
      <c r="AW526" s="13" t="s">
        <v>34</v>
      </c>
      <c r="AX526" s="13" t="s">
        <v>78</v>
      </c>
      <c r="AY526" s="241" t="s">
        <v>234</v>
      </c>
    </row>
    <row r="527" s="13" customFormat="1">
      <c r="A527" s="13"/>
      <c r="B527" s="230"/>
      <c r="C527" s="231"/>
      <c r="D527" s="232" t="s">
        <v>242</v>
      </c>
      <c r="E527" s="233" t="s">
        <v>1</v>
      </c>
      <c r="F527" s="234" t="s">
        <v>756</v>
      </c>
      <c r="G527" s="231"/>
      <c r="H527" s="235">
        <v>18</v>
      </c>
      <c r="I527" s="236"/>
      <c r="J527" s="231"/>
      <c r="K527" s="231"/>
      <c r="L527" s="237"/>
      <c r="M527" s="238"/>
      <c r="N527" s="239"/>
      <c r="O527" s="239"/>
      <c r="P527" s="239"/>
      <c r="Q527" s="239"/>
      <c r="R527" s="239"/>
      <c r="S527" s="239"/>
      <c r="T527" s="24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1" t="s">
        <v>242</v>
      </c>
      <c r="AU527" s="241" t="s">
        <v>88</v>
      </c>
      <c r="AV527" s="13" t="s">
        <v>88</v>
      </c>
      <c r="AW527" s="13" t="s">
        <v>34</v>
      </c>
      <c r="AX527" s="13" t="s">
        <v>78</v>
      </c>
      <c r="AY527" s="241" t="s">
        <v>234</v>
      </c>
    </row>
    <row r="528" s="15" customFormat="1">
      <c r="A528" s="15"/>
      <c r="B528" s="253"/>
      <c r="C528" s="254"/>
      <c r="D528" s="232" t="s">
        <v>242</v>
      </c>
      <c r="E528" s="255" t="s">
        <v>179</v>
      </c>
      <c r="F528" s="256" t="s">
        <v>250</v>
      </c>
      <c r="G528" s="254"/>
      <c r="H528" s="257">
        <v>61.399999999999999</v>
      </c>
      <c r="I528" s="258"/>
      <c r="J528" s="254"/>
      <c r="K528" s="254"/>
      <c r="L528" s="259"/>
      <c r="M528" s="260"/>
      <c r="N528" s="261"/>
      <c r="O528" s="261"/>
      <c r="P528" s="261"/>
      <c r="Q528" s="261"/>
      <c r="R528" s="261"/>
      <c r="S528" s="261"/>
      <c r="T528" s="262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3" t="s">
        <v>242</v>
      </c>
      <c r="AU528" s="263" t="s">
        <v>88</v>
      </c>
      <c r="AV528" s="15" t="s">
        <v>93</v>
      </c>
      <c r="AW528" s="15" t="s">
        <v>34</v>
      </c>
      <c r="AX528" s="15" t="s">
        <v>78</v>
      </c>
      <c r="AY528" s="263" t="s">
        <v>234</v>
      </c>
    </row>
    <row r="529" s="13" customFormat="1">
      <c r="A529" s="13"/>
      <c r="B529" s="230"/>
      <c r="C529" s="231"/>
      <c r="D529" s="232" t="s">
        <v>242</v>
      </c>
      <c r="E529" s="233" t="s">
        <v>1</v>
      </c>
      <c r="F529" s="234" t="s">
        <v>757</v>
      </c>
      <c r="G529" s="231"/>
      <c r="H529" s="235">
        <v>0.5</v>
      </c>
      <c r="I529" s="236"/>
      <c r="J529" s="231"/>
      <c r="K529" s="231"/>
      <c r="L529" s="237"/>
      <c r="M529" s="238"/>
      <c r="N529" s="239"/>
      <c r="O529" s="239"/>
      <c r="P529" s="239"/>
      <c r="Q529" s="239"/>
      <c r="R529" s="239"/>
      <c r="S529" s="239"/>
      <c r="T529" s="24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1" t="s">
        <v>242</v>
      </c>
      <c r="AU529" s="241" t="s">
        <v>88</v>
      </c>
      <c r="AV529" s="13" t="s">
        <v>88</v>
      </c>
      <c r="AW529" s="13" t="s">
        <v>34</v>
      </c>
      <c r="AX529" s="13" t="s">
        <v>78</v>
      </c>
      <c r="AY529" s="241" t="s">
        <v>234</v>
      </c>
    </row>
    <row r="530" s="13" customFormat="1">
      <c r="A530" s="13"/>
      <c r="B530" s="230"/>
      <c r="C530" s="231"/>
      <c r="D530" s="232" t="s">
        <v>242</v>
      </c>
      <c r="E530" s="233" t="s">
        <v>1</v>
      </c>
      <c r="F530" s="234" t="s">
        <v>758</v>
      </c>
      <c r="G530" s="231"/>
      <c r="H530" s="235">
        <v>0.5</v>
      </c>
      <c r="I530" s="236"/>
      <c r="J530" s="231"/>
      <c r="K530" s="231"/>
      <c r="L530" s="237"/>
      <c r="M530" s="238"/>
      <c r="N530" s="239"/>
      <c r="O530" s="239"/>
      <c r="P530" s="239"/>
      <c r="Q530" s="239"/>
      <c r="R530" s="239"/>
      <c r="S530" s="239"/>
      <c r="T530" s="24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1" t="s">
        <v>242</v>
      </c>
      <c r="AU530" s="241" t="s">
        <v>88</v>
      </c>
      <c r="AV530" s="13" t="s">
        <v>88</v>
      </c>
      <c r="AW530" s="13" t="s">
        <v>34</v>
      </c>
      <c r="AX530" s="13" t="s">
        <v>78</v>
      </c>
      <c r="AY530" s="241" t="s">
        <v>234</v>
      </c>
    </row>
    <row r="531" s="13" customFormat="1">
      <c r="A531" s="13"/>
      <c r="B531" s="230"/>
      <c r="C531" s="231"/>
      <c r="D531" s="232" t="s">
        <v>242</v>
      </c>
      <c r="E531" s="233" t="s">
        <v>1</v>
      </c>
      <c r="F531" s="234" t="s">
        <v>759</v>
      </c>
      <c r="G531" s="231"/>
      <c r="H531" s="235">
        <v>2</v>
      </c>
      <c r="I531" s="236"/>
      <c r="J531" s="231"/>
      <c r="K531" s="231"/>
      <c r="L531" s="237"/>
      <c r="M531" s="238"/>
      <c r="N531" s="239"/>
      <c r="O531" s="239"/>
      <c r="P531" s="239"/>
      <c r="Q531" s="239"/>
      <c r="R531" s="239"/>
      <c r="S531" s="239"/>
      <c r="T531" s="24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1" t="s">
        <v>242</v>
      </c>
      <c r="AU531" s="241" t="s">
        <v>88</v>
      </c>
      <c r="AV531" s="13" t="s">
        <v>88</v>
      </c>
      <c r="AW531" s="13" t="s">
        <v>34</v>
      </c>
      <c r="AX531" s="13" t="s">
        <v>78</v>
      </c>
      <c r="AY531" s="241" t="s">
        <v>234</v>
      </c>
    </row>
    <row r="532" s="13" customFormat="1">
      <c r="A532" s="13"/>
      <c r="B532" s="230"/>
      <c r="C532" s="231"/>
      <c r="D532" s="232" t="s">
        <v>242</v>
      </c>
      <c r="E532" s="233" t="s">
        <v>1</v>
      </c>
      <c r="F532" s="234" t="s">
        <v>760</v>
      </c>
      <c r="G532" s="231"/>
      <c r="H532" s="235">
        <v>4.9000000000000004</v>
      </c>
      <c r="I532" s="236"/>
      <c r="J532" s="231"/>
      <c r="K532" s="231"/>
      <c r="L532" s="237"/>
      <c r="M532" s="238"/>
      <c r="N532" s="239"/>
      <c r="O532" s="239"/>
      <c r="P532" s="239"/>
      <c r="Q532" s="239"/>
      <c r="R532" s="239"/>
      <c r="S532" s="239"/>
      <c r="T532" s="24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1" t="s">
        <v>242</v>
      </c>
      <c r="AU532" s="241" t="s">
        <v>88</v>
      </c>
      <c r="AV532" s="13" t="s">
        <v>88</v>
      </c>
      <c r="AW532" s="13" t="s">
        <v>34</v>
      </c>
      <c r="AX532" s="13" t="s">
        <v>78</v>
      </c>
      <c r="AY532" s="241" t="s">
        <v>234</v>
      </c>
    </row>
    <row r="533" s="15" customFormat="1">
      <c r="A533" s="15"/>
      <c r="B533" s="253"/>
      <c r="C533" s="254"/>
      <c r="D533" s="232" t="s">
        <v>242</v>
      </c>
      <c r="E533" s="255" t="s">
        <v>175</v>
      </c>
      <c r="F533" s="256" t="s">
        <v>250</v>
      </c>
      <c r="G533" s="254"/>
      <c r="H533" s="257">
        <v>7.9000000000000004</v>
      </c>
      <c r="I533" s="258"/>
      <c r="J533" s="254"/>
      <c r="K533" s="254"/>
      <c r="L533" s="259"/>
      <c r="M533" s="260"/>
      <c r="N533" s="261"/>
      <c r="O533" s="261"/>
      <c r="P533" s="261"/>
      <c r="Q533" s="261"/>
      <c r="R533" s="261"/>
      <c r="S533" s="261"/>
      <c r="T533" s="262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3" t="s">
        <v>242</v>
      </c>
      <c r="AU533" s="263" t="s">
        <v>88</v>
      </c>
      <c r="AV533" s="15" t="s">
        <v>93</v>
      </c>
      <c r="AW533" s="15" t="s">
        <v>34</v>
      </c>
      <c r="AX533" s="15" t="s">
        <v>78</v>
      </c>
      <c r="AY533" s="263" t="s">
        <v>234</v>
      </c>
    </row>
    <row r="534" s="14" customFormat="1">
      <c r="A534" s="14"/>
      <c r="B534" s="242"/>
      <c r="C534" s="243"/>
      <c r="D534" s="232" t="s">
        <v>242</v>
      </c>
      <c r="E534" s="244" t="s">
        <v>177</v>
      </c>
      <c r="F534" s="245" t="s">
        <v>244</v>
      </c>
      <c r="G534" s="243"/>
      <c r="H534" s="246">
        <v>69.299999999999997</v>
      </c>
      <c r="I534" s="247"/>
      <c r="J534" s="243"/>
      <c r="K534" s="243"/>
      <c r="L534" s="248"/>
      <c r="M534" s="249"/>
      <c r="N534" s="250"/>
      <c r="O534" s="250"/>
      <c r="P534" s="250"/>
      <c r="Q534" s="250"/>
      <c r="R534" s="250"/>
      <c r="S534" s="250"/>
      <c r="T534" s="25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2" t="s">
        <v>242</v>
      </c>
      <c r="AU534" s="252" t="s">
        <v>88</v>
      </c>
      <c r="AV534" s="14" t="s">
        <v>240</v>
      </c>
      <c r="AW534" s="14" t="s">
        <v>34</v>
      </c>
      <c r="AX534" s="14" t="s">
        <v>86</v>
      </c>
      <c r="AY534" s="252" t="s">
        <v>234</v>
      </c>
    </row>
    <row r="535" s="2" customFormat="1" ht="24.15" customHeight="1">
      <c r="A535" s="39"/>
      <c r="B535" s="40"/>
      <c r="C535" s="217" t="s">
        <v>761</v>
      </c>
      <c r="D535" s="217" t="s">
        <v>236</v>
      </c>
      <c r="E535" s="218" t="s">
        <v>762</v>
      </c>
      <c r="F535" s="219" t="s">
        <v>763</v>
      </c>
      <c r="G535" s="220" t="s">
        <v>96</v>
      </c>
      <c r="H535" s="221">
        <v>6.7999999999999998</v>
      </c>
      <c r="I535" s="222"/>
      <c r="J535" s="223">
        <f>ROUND(I535*H535,2)</f>
        <v>0</v>
      </c>
      <c r="K535" s="219" t="s">
        <v>239</v>
      </c>
      <c r="L535" s="45"/>
      <c r="M535" s="224" t="s">
        <v>1</v>
      </c>
      <c r="N535" s="225" t="s">
        <v>43</v>
      </c>
      <c r="O535" s="92"/>
      <c r="P535" s="226">
        <f>O535*H535</f>
        <v>0</v>
      </c>
      <c r="Q535" s="226">
        <v>0</v>
      </c>
      <c r="R535" s="226">
        <f>Q535*H535</f>
        <v>0</v>
      </c>
      <c r="S535" s="226">
        <v>0.040000000000000001</v>
      </c>
      <c r="T535" s="227">
        <f>S535*H535</f>
        <v>0.27200000000000002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8" t="s">
        <v>240</v>
      </c>
      <c r="AT535" s="228" t="s">
        <v>236</v>
      </c>
      <c r="AU535" s="228" t="s">
        <v>88</v>
      </c>
      <c r="AY535" s="18" t="s">
        <v>234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8" t="s">
        <v>86</v>
      </c>
      <c r="BK535" s="229">
        <f>ROUND(I535*H535,2)</f>
        <v>0</v>
      </c>
      <c r="BL535" s="18" t="s">
        <v>240</v>
      </c>
      <c r="BM535" s="228" t="s">
        <v>764</v>
      </c>
    </row>
    <row r="536" s="16" customFormat="1">
      <c r="A536" s="16"/>
      <c r="B536" s="264"/>
      <c r="C536" s="265"/>
      <c r="D536" s="232" t="s">
        <v>242</v>
      </c>
      <c r="E536" s="266" t="s">
        <v>1</v>
      </c>
      <c r="F536" s="267" t="s">
        <v>501</v>
      </c>
      <c r="G536" s="265"/>
      <c r="H536" s="266" t="s">
        <v>1</v>
      </c>
      <c r="I536" s="268"/>
      <c r="J536" s="265"/>
      <c r="K536" s="265"/>
      <c r="L536" s="269"/>
      <c r="M536" s="270"/>
      <c r="N536" s="271"/>
      <c r="O536" s="271"/>
      <c r="P536" s="271"/>
      <c r="Q536" s="271"/>
      <c r="R536" s="271"/>
      <c r="S536" s="271"/>
      <c r="T536" s="272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T536" s="273" t="s">
        <v>242</v>
      </c>
      <c r="AU536" s="273" t="s">
        <v>88</v>
      </c>
      <c r="AV536" s="16" t="s">
        <v>86</v>
      </c>
      <c r="AW536" s="16" t="s">
        <v>34</v>
      </c>
      <c r="AX536" s="16" t="s">
        <v>78</v>
      </c>
      <c r="AY536" s="273" t="s">
        <v>234</v>
      </c>
    </row>
    <row r="537" s="13" customFormat="1">
      <c r="A537" s="13"/>
      <c r="B537" s="230"/>
      <c r="C537" s="231"/>
      <c r="D537" s="232" t="s">
        <v>242</v>
      </c>
      <c r="E537" s="233" t="s">
        <v>1</v>
      </c>
      <c r="F537" s="234" t="s">
        <v>765</v>
      </c>
      <c r="G537" s="231"/>
      <c r="H537" s="235">
        <v>6.7999999999999998</v>
      </c>
      <c r="I537" s="236"/>
      <c r="J537" s="231"/>
      <c r="K537" s="231"/>
      <c r="L537" s="237"/>
      <c r="M537" s="238"/>
      <c r="N537" s="239"/>
      <c r="O537" s="239"/>
      <c r="P537" s="239"/>
      <c r="Q537" s="239"/>
      <c r="R537" s="239"/>
      <c r="S537" s="239"/>
      <c r="T537" s="24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1" t="s">
        <v>242</v>
      </c>
      <c r="AU537" s="241" t="s">
        <v>88</v>
      </c>
      <c r="AV537" s="13" t="s">
        <v>88</v>
      </c>
      <c r="AW537" s="13" t="s">
        <v>34</v>
      </c>
      <c r="AX537" s="13" t="s">
        <v>78</v>
      </c>
      <c r="AY537" s="241" t="s">
        <v>234</v>
      </c>
    </row>
    <row r="538" s="14" customFormat="1">
      <c r="A538" s="14"/>
      <c r="B538" s="242"/>
      <c r="C538" s="243"/>
      <c r="D538" s="232" t="s">
        <v>242</v>
      </c>
      <c r="E538" s="244" t="s">
        <v>1</v>
      </c>
      <c r="F538" s="245" t="s">
        <v>244</v>
      </c>
      <c r="G538" s="243"/>
      <c r="H538" s="246">
        <v>6.7999999999999998</v>
      </c>
      <c r="I538" s="247"/>
      <c r="J538" s="243"/>
      <c r="K538" s="243"/>
      <c r="L538" s="248"/>
      <c r="M538" s="249"/>
      <c r="N538" s="250"/>
      <c r="O538" s="250"/>
      <c r="P538" s="250"/>
      <c r="Q538" s="250"/>
      <c r="R538" s="250"/>
      <c r="S538" s="250"/>
      <c r="T538" s="25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2" t="s">
        <v>242</v>
      </c>
      <c r="AU538" s="252" t="s">
        <v>88</v>
      </c>
      <c r="AV538" s="14" t="s">
        <v>240</v>
      </c>
      <c r="AW538" s="14" t="s">
        <v>34</v>
      </c>
      <c r="AX538" s="14" t="s">
        <v>86</v>
      </c>
      <c r="AY538" s="252" t="s">
        <v>234</v>
      </c>
    </row>
    <row r="539" s="2" customFormat="1" ht="24.15" customHeight="1">
      <c r="A539" s="39"/>
      <c r="B539" s="40"/>
      <c r="C539" s="217" t="s">
        <v>766</v>
      </c>
      <c r="D539" s="217" t="s">
        <v>236</v>
      </c>
      <c r="E539" s="218" t="s">
        <v>767</v>
      </c>
      <c r="F539" s="219" t="s">
        <v>768</v>
      </c>
      <c r="G539" s="220" t="s">
        <v>96</v>
      </c>
      <c r="H539" s="221">
        <v>3</v>
      </c>
      <c r="I539" s="222"/>
      <c r="J539" s="223">
        <f>ROUND(I539*H539,2)</f>
        <v>0</v>
      </c>
      <c r="K539" s="219" t="s">
        <v>239</v>
      </c>
      <c r="L539" s="45"/>
      <c r="M539" s="224" t="s">
        <v>1</v>
      </c>
      <c r="N539" s="225" t="s">
        <v>43</v>
      </c>
      <c r="O539" s="92"/>
      <c r="P539" s="226">
        <f>O539*H539</f>
        <v>0</v>
      </c>
      <c r="Q539" s="226">
        <v>0</v>
      </c>
      <c r="R539" s="226">
        <f>Q539*H539</f>
        <v>0</v>
      </c>
      <c r="S539" s="226">
        <v>0.065000000000000002</v>
      </c>
      <c r="T539" s="227">
        <f>S539*H539</f>
        <v>0.19500000000000001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8" t="s">
        <v>240</v>
      </c>
      <c r="AT539" s="228" t="s">
        <v>236</v>
      </c>
      <c r="AU539" s="228" t="s">
        <v>88</v>
      </c>
      <c r="AY539" s="18" t="s">
        <v>234</v>
      </c>
      <c r="BE539" s="229">
        <f>IF(N539="základní",J539,0)</f>
        <v>0</v>
      </c>
      <c r="BF539" s="229">
        <f>IF(N539="snížená",J539,0)</f>
        <v>0</v>
      </c>
      <c r="BG539" s="229">
        <f>IF(N539="zákl. přenesená",J539,0)</f>
        <v>0</v>
      </c>
      <c r="BH539" s="229">
        <f>IF(N539="sníž. přenesená",J539,0)</f>
        <v>0</v>
      </c>
      <c r="BI539" s="229">
        <f>IF(N539="nulová",J539,0)</f>
        <v>0</v>
      </c>
      <c r="BJ539" s="18" t="s">
        <v>86</v>
      </c>
      <c r="BK539" s="229">
        <f>ROUND(I539*H539,2)</f>
        <v>0</v>
      </c>
      <c r="BL539" s="18" t="s">
        <v>240</v>
      </c>
      <c r="BM539" s="228" t="s">
        <v>769</v>
      </c>
    </row>
    <row r="540" s="13" customFormat="1">
      <c r="A540" s="13"/>
      <c r="B540" s="230"/>
      <c r="C540" s="231"/>
      <c r="D540" s="232" t="s">
        <v>242</v>
      </c>
      <c r="E540" s="233" t="s">
        <v>1</v>
      </c>
      <c r="F540" s="234" t="s">
        <v>770</v>
      </c>
      <c r="G540" s="231"/>
      <c r="H540" s="235">
        <v>3</v>
      </c>
      <c r="I540" s="236"/>
      <c r="J540" s="231"/>
      <c r="K540" s="231"/>
      <c r="L540" s="237"/>
      <c r="M540" s="238"/>
      <c r="N540" s="239"/>
      <c r="O540" s="239"/>
      <c r="P540" s="239"/>
      <c r="Q540" s="239"/>
      <c r="R540" s="239"/>
      <c r="S540" s="239"/>
      <c r="T540" s="24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1" t="s">
        <v>242</v>
      </c>
      <c r="AU540" s="241" t="s">
        <v>88</v>
      </c>
      <c r="AV540" s="13" t="s">
        <v>88</v>
      </c>
      <c r="AW540" s="13" t="s">
        <v>34</v>
      </c>
      <c r="AX540" s="13" t="s">
        <v>78</v>
      </c>
      <c r="AY540" s="241" t="s">
        <v>234</v>
      </c>
    </row>
    <row r="541" s="14" customFormat="1">
      <c r="A541" s="14"/>
      <c r="B541" s="242"/>
      <c r="C541" s="243"/>
      <c r="D541" s="232" t="s">
        <v>242</v>
      </c>
      <c r="E541" s="244" t="s">
        <v>1</v>
      </c>
      <c r="F541" s="245" t="s">
        <v>244</v>
      </c>
      <c r="G541" s="243"/>
      <c r="H541" s="246">
        <v>3</v>
      </c>
      <c r="I541" s="247"/>
      <c r="J541" s="243"/>
      <c r="K541" s="243"/>
      <c r="L541" s="248"/>
      <c r="M541" s="249"/>
      <c r="N541" s="250"/>
      <c r="O541" s="250"/>
      <c r="P541" s="250"/>
      <c r="Q541" s="250"/>
      <c r="R541" s="250"/>
      <c r="S541" s="250"/>
      <c r="T541" s="25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2" t="s">
        <v>242</v>
      </c>
      <c r="AU541" s="252" t="s">
        <v>88</v>
      </c>
      <c r="AV541" s="14" t="s">
        <v>240</v>
      </c>
      <c r="AW541" s="14" t="s">
        <v>34</v>
      </c>
      <c r="AX541" s="14" t="s">
        <v>86</v>
      </c>
      <c r="AY541" s="252" t="s">
        <v>234</v>
      </c>
    </row>
    <row r="542" s="2" customFormat="1" ht="24.15" customHeight="1">
      <c r="A542" s="39"/>
      <c r="B542" s="40"/>
      <c r="C542" s="217" t="s">
        <v>771</v>
      </c>
      <c r="D542" s="217" t="s">
        <v>236</v>
      </c>
      <c r="E542" s="218" t="s">
        <v>772</v>
      </c>
      <c r="F542" s="219" t="s">
        <v>773</v>
      </c>
      <c r="G542" s="220" t="s">
        <v>96</v>
      </c>
      <c r="H542" s="221">
        <v>23</v>
      </c>
      <c r="I542" s="222"/>
      <c r="J542" s="223">
        <f>ROUND(I542*H542,2)</f>
        <v>0</v>
      </c>
      <c r="K542" s="219" t="s">
        <v>239</v>
      </c>
      <c r="L542" s="45"/>
      <c r="M542" s="224" t="s">
        <v>1</v>
      </c>
      <c r="N542" s="225" t="s">
        <v>43</v>
      </c>
      <c r="O542" s="92"/>
      <c r="P542" s="226">
        <f>O542*H542</f>
        <v>0</v>
      </c>
      <c r="Q542" s="226">
        <v>0</v>
      </c>
      <c r="R542" s="226">
        <f>Q542*H542</f>
        <v>0</v>
      </c>
      <c r="S542" s="226">
        <v>0</v>
      </c>
      <c r="T542" s="227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8" t="s">
        <v>240</v>
      </c>
      <c r="AT542" s="228" t="s">
        <v>236</v>
      </c>
      <c r="AU542" s="228" t="s">
        <v>88</v>
      </c>
      <c r="AY542" s="18" t="s">
        <v>234</v>
      </c>
      <c r="BE542" s="229">
        <f>IF(N542="základní",J542,0)</f>
        <v>0</v>
      </c>
      <c r="BF542" s="229">
        <f>IF(N542="snížená",J542,0)</f>
        <v>0</v>
      </c>
      <c r="BG542" s="229">
        <f>IF(N542="zákl. přenesená",J542,0)</f>
        <v>0</v>
      </c>
      <c r="BH542" s="229">
        <f>IF(N542="sníž. přenesená",J542,0)</f>
        <v>0</v>
      </c>
      <c r="BI542" s="229">
        <f>IF(N542="nulová",J542,0)</f>
        <v>0</v>
      </c>
      <c r="BJ542" s="18" t="s">
        <v>86</v>
      </c>
      <c r="BK542" s="229">
        <f>ROUND(I542*H542,2)</f>
        <v>0</v>
      </c>
      <c r="BL542" s="18" t="s">
        <v>240</v>
      </c>
      <c r="BM542" s="228" t="s">
        <v>774</v>
      </c>
    </row>
    <row r="543" s="16" customFormat="1">
      <c r="A543" s="16"/>
      <c r="B543" s="264"/>
      <c r="C543" s="265"/>
      <c r="D543" s="232" t="s">
        <v>242</v>
      </c>
      <c r="E543" s="266" t="s">
        <v>1</v>
      </c>
      <c r="F543" s="267" t="s">
        <v>775</v>
      </c>
      <c r="G543" s="265"/>
      <c r="H543" s="266" t="s">
        <v>1</v>
      </c>
      <c r="I543" s="268"/>
      <c r="J543" s="265"/>
      <c r="K543" s="265"/>
      <c r="L543" s="269"/>
      <c r="M543" s="270"/>
      <c r="N543" s="271"/>
      <c r="O543" s="271"/>
      <c r="P543" s="271"/>
      <c r="Q543" s="271"/>
      <c r="R543" s="271"/>
      <c r="S543" s="271"/>
      <c r="T543" s="272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T543" s="273" t="s">
        <v>242</v>
      </c>
      <c r="AU543" s="273" t="s">
        <v>88</v>
      </c>
      <c r="AV543" s="16" t="s">
        <v>86</v>
      </c>
      <c r="AW543" s="16" t="s">
        <v>34</v>
      </c>
      <c r="AX543" s="16" t="s">
        <v>78</v>
      </c>
      <c r="AY543" s="273" t="s">
        <v>234</v>
      </c>
    </row>
    <row r="544" s="13" customFormat="1">
      <c r="A544" s="13"/>
      <c r="B544" s="230"/>
      <c r="C544" s="231"/>
      <c r="D544" s="232" t="s">
        <v>242</v>
      </c>
      <c r="E544" s="233" t="s">
        <v>1</v>
      </c>
      <c r="F544" s="234" t="s">
        <v>776</v>
      </c>
      <c r="G544" s="231"/>
      <c r="H544" s="235">
        <v>13.4</v>
      </c>
      <c r="I544" s="236"/>
      <c r="J544" s="231"/>
      <c r="K544" s="231"/>
      <c r="L544" s="237"/>
      <c r="M544" s="238"/>
      <c r="N544" s="239"/>
      <c r="O544" s="239"/>
      <c r="P544" s="239"/>
      <c r="Q544" s="239"/>
      <c r="R544" s="239"/>
      <c r="S544" s="239"/>
      <c r="T544" s="24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1" t="s">
        <v>242</v>
      </c>
      <c r="AU544" s="241" t="s">
        <v>88</v>
      </c>
      <c r="AV544" s="13" t="s">
        <v>88</v>
      </c>
      <c r="AW544" s="13" t="s">
        <v>34</v>
      </c>
      <c r="AX544" s="13" t="s">
        <v>78</v>
      </c>
      <c r="AY544" s="241" t="s">
        <v>234</v>
      </c>
    </row>
    <row r="545" s="13" customFormat="1">
      <c r="A545" s="13"/>
      <c r="B545" s="230"/>
      <c r="C545" s="231"/>
      <c r="D545" s="232" t="s">
        <v>242</v>
      </c>
      <c r="E545" s="233" t="s">
        <v>1</v>
      </c>
      <c r="F545" s="234" t="s">
        <v>777</v>
      </c>
      <c r="G545" s="231"/>
      <c r="H545" s="235">
        <v>9.5999999999999996</v>
      </c>
      <c r="I545" s="236"/>
      <c r="J545" s="231"/>
      <c r="K545" s="231"/>
      <c r="L545" s="237"/>
      <c r="M545" s="238"/>
      <c r="N545" s="239"/>
      <c r="O545" s="239"/>
      <c r="P545" s="239"/>
      <c r="Q545" s="239"/>
      <c r="R545" s="239"/>
      <c r="S545" s="239"/>
      <c r="T545" s="24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1" t="s">
        <v>242</v>
      </c>
      <c r="AU545" s="241" t="s">
        <v>88</v>
      </c>
      <c r="AV545" s="13" t="s">
        <v>88</v>
      </c>
      <c r="AW545" s="13" t="s">
        <v>34</v>
      </c>
      <c r="AX545" s="13" t="s">
        <v>78</v>
      </c>
      <c r="AY545" s="241" t="s">
        <v>234</v>
      </c>
    </row>
    <row r="546" s="14" customFormat="1">
      <c r="A546" s="14"/>
      <c r="B546" s="242"/>
      <c r="C546" s="243"/>
      <c r="D546" s="232" t="s">
        <v>242</v>
      </c>
      <c r="E546" s="244" t="s">
        <v>1</v>
      </c>
      <c r="F546" s="245" t="s">
        <v>244</v>
      </c>
      <c r="G546" s="243"/>
      <c r="H546" s="246">
        <v>23</v>
      </c>
      <c r="I546" s="247"/>
      <c r="J546" s="243"/>
      <c r="K546" s="243"/>
      <c r="L546" s="248"/>
      <c r="M546" s="249"/>
      <c r="N546" s="250"/>
      <c r="O546" s="250"/>
      <c r="P546" s="250"/>
      <c r="Q546" s="250"/>
      <c r="R546" s="250"/>
      <c r="S546" s="250"/>
      <c r="T546" s="25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2" t="s">
        <v>242</v>
      </c>
      <c r="AU546" s="252" t="s">
        <v>88</v>
      </c>
      <c r="AV546" s="14" t="s">
        <v>240</v>
      </c>
      <c r="AW546" s="14" t="s">
        <v>34</v>
      </c>
      <c r="AX546" s="14" t="s">
        <v>86</v>
      </c>
      <c r="AY546" s="252" t="s">
        <v>234</v>
      </c>
    </row>
    <row r="547" s="2" customFormat="1" ht="21.75" customHeight="1">
      <c r="A547" s="39"/>
      <c r="B547" s="40"/>
      <c r="C547" s="217" t="s">
        <v>778</v>
      </c>
      <c r="D547" s="217" t="s">
        <v>236</v>
      </c>
      <c r="E547" s="218" t="s">
        <v>779</v>
      </c>
      <c r="F547" s="219" t="s">
        <v>780</v>
      </c>
      <c r="G547" s="220" t="s">
        <v>96</v>
      </c>
      <c r="H547" s="221">
        <v>414</v>
      </c>
      <c r="I547" s="222"/>
      <c r="J547" s="223">
        <f>ROUND(I547*H547,2)</f>
        <v>0</v>
      </c>
      <c r="K547" s="219" t="s">
        <v>239</v>
      </c>
      <c r="L547" s="45"/>
      <c r="M547" s="224" t="s">
        <v>1</v>
      </c>
      <c r="N547" s="225" t="s">
        <v>43</v>
      </c>
      <c r="O547" s="92"/>
      <c r="P547" s="226">
        <f>O547*H547</f>
        <v>0</v>
      </c>
      <c r="Q547" s="226">
        <v>2.0000000000000002E-05</v>
      </c>
      <c r="R547" s="226">
        <f>Q547*H547</f>
        <v>0.0082800000000000009</v>
      </c>
      <c r="S547" s="226">
        <v>0.002</v>
      </c>
      <c r="T547" s="227">
        <f>S547*H547</f>
        <v>0.82800000000000007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8" t="s">
        <v>240</v>
      </c>
      <c r="AT547" s="228" t="s">
        <v>236</v>
      </c>
      <c r="AU547" s="228" t="s">
        <v>88</v>
      </c>
      <c r="AY547" s="18" t="s">
        <v>234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18" t="s">
        <v>86</v>
      </c>
      <c r="BK547" s="229">
        <f>ROUND(I547*H547,2)</f>
        <v>0</v>
      </c>
      <c r="BL547" s="18" t="s">
        <v>240</v>
      </c>
      <c r="BM547" s="228" t="s">
        <v>781</v>
      </c>
    </row>
    <row r="548" s="16" customFormat="1">
      <c r="A548" s="16"/>
      <c r="B548" s="264"/>
      <c r="C548" s="265"/>
      <c r="D548" s="232" t="s">
        <v>242</v>
      </c>
      <c r="E548" s="266" t="s">
        <v>1</v>
      </c>
      <c r="F548" s="267" t="s">
        <v>782</v>
      </c>
      <c r="G548" s="265"/>
      <c r="H548" s="266" t="s">
        <v>1</v>
      </c>
      <c r="I548" s="268"/>
      <c r="J548" s="265"/>
      <c r="K548" s="265"/>
      <c r="L548" s="269"/>
      <c r="M548" s="270"/>
      <c r="N548" s="271"/>
      <c r="O548" s="271"/>
      <c r="P548" s="271"/>
      <c r="Q548" s="271"/>
      <c r="R548" s="271"/>
      <c r="S548" s="271"/>
      <c r="T548" s="272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T548" s="273" t="s">
        <v>242</v>
      </c>
      <c r="AU548" s="273" t="s">
        <v>88</v>
      </c>
      <c r="AV548" s="16" t="s">
        <v>86</v>
      </c>
      <c r="AW548" s="16" t="s">
        <v>34</v>
      </c>
      <c r="AX548" s="16" t="s">
        <v>78</v>
      </c>
      <c r="AY548" s="273" t="s">
        <v>234</v>
      </c>
    </row>
    <row r="549" s="13" customFormat="1">
      <c r="A549" s="13"/>
      <c r="B549" s="230"/>
      <c r="C549" s="231"/>
      <c r="D549" s="232" t="s">
        <v>242</v>
      </c>
      <c r="E549" s="233" t="s">
        <v>1</v>
      </c>
      <c r="F549" s="234" t="s">
        <v>783</v>
      </c>
      <c r="G549" s="231"/>
      <c r="H549" s="235">
        <v>32</v>
      </c>
      <c r="I549" s="236"/>
      <c r="J549" s="231"/>
      <c r="K549" s="231"/>
      <c r="L549" s="237"/>
      <c r="M549" s="238"/>
      <c r="N549" s="239"/>
      <c r="O549" s="239"/>
      <c r="P549" s="239"/>
      <c r="Q549" s="239"/>
      <c r="R549" s="239"/>
      <c r="S549" s="239"/>
      <c r="T549" s="24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1" t="s">
        <v>242</v>
      </c>
      <c r="AU549" s="241" t="s">
        <v>88</v>
      </c>
      <c r="AV549" s="13" t="s">
        <v>88</v>
      </c>
      <c r="AW549" s="13" t="s">
        <v>34</v>
      </c>
      <c r="AX549" s="13" t="s">
        <v>78</v>
      </c>
      <c r="AY549" s="241" t="s">
        <v>234</v>
      </c>
    </row>
    <row r="550" s="13" customFormat="1">
      <c r="A550" s="13"/>
      <c r="B550" s="230"/>
      <c r="C550" s="231"/>
      <c r="D550" s="232" t="s">
        <v>242</v>
      </c>
      <c r="E550" s="233" t="s">
        <v>1</v>
      </c>
      <c r="F550" s="234" t="s">
        <v>784</v>
      </c>
      <c r="G550" s="231"/>
      <c r="H550" s="235">
        <v>36.5</v>
      </c>
      <c r="I550" s="236"/>
      <c r="J550" s="231"/>
      <c r="K550" s="231"/>
      <c r="L550" s="237"/>
      <c r="M550" s="238"/>
      <c r="N550" s="239"/>
      <c r="O550" s="239"/>
      <c r="P550" s="239"/>
      <c r="Q550" s="239"/>
      <c r="R550" s="239"/>
      <c r="S550" s="239"/>
      <c r="T550" s="24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1" t="s">
        <v>242</v>
      </c>
      <c r="AU550" s="241" t="s">
        <v>88</v>
      </c>
      <c r="AV550" s="13" t="s">
        <v>88</v>
      </c>
      <c r="AW550" s="13" t="s">
        <v>34</v>
      </c>
      <c r="AX550" s="13" t="s">
        <v>78</v>
      </c>
      <c r="AY550" s="241" t="s">
        <v>234</v>
      </c>
    </row>
    <row r="551" s="15" customFormat="1">
      <c r="A551" s="15"/>
      <c r="B551" s="253"/>
      <c r="C551" s="254"/>
      <c r="D551" s="232" t="s">
        <v>242</v>
      </c>
      <c r="E551" s="255" t="s">
        <v>1</v>
      </c>
      <c r="F551" s="256" t="s">
        <v>250</v>
      </c>
      <c r="G551" s="254"/>
      <c r="H551" s="257">
        <v>68.5</v>
      </c>
      <c r="I551" s="258"/>
      <c r="J551" s="254"/>
      <c r="K551" s="254"/>
      <c r="L551" s="259"/>
      <c r="M551" s="260"/>
      <c r="N551" s="261"/>
      <c r="O551" s="261"/>
      <c r="P551" s="261"/>
      <c r="Q551" s="261"/>
      <c r="R551" s="261"/>
      <c r="S551" s="261"/>
      <c r="T551" s="262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3" t="s">
        <v>242</v>
      </c>
      <c r="AU551" s="263" t="s">
        <v>88</v>
      </c>
      <c r="AV551" s="15" t="s">
        <v>93</v>
      </c>
      <c r="AW551" s="15" t="s">
        <v>34</v>
      </c>
      <c r="AX551" s="15" t="s">
        <v>78</v>
      </c>
      <c r="AY551" s="263" t="s">
        <v>234</v>
      </c>
    </row>
    <row r="552" s="13" customFormat="1">
      <c r="A552" s="13"/>
      <c r="B552" s="230"/>
      <c r="C552" s="231"/>
      <c r="D552" s="232" t="s">
        <v>242</v>
      </c>
      <c r="E552" s="233" t="s">
        <v>1</v>
      </c>
      <c r="F552" s="234" t="s">
        <v>785</v>
      </c>
      <c r="G552" s="231"/>
      <c r="H552" s="235">
        <v>51.100000000000001</v>
      </c>
      <c r="I552" s="236"/>
      <c r="J552" s="231"/>
      <c r="K552" s="231"/>
      <c r="L552" s="237"/>
      <c r="M552" s="238"/>
      <c r="N552" s="239"/>
      <c r="O552" s="239"/>
      <c r="P552" s="239"/>
      <c r="Q552" s="239"/>
      <c r="R552" s="239"/>
      <c r="S552" s="239"/>
      <c r="T552" s="24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1" t="s">
        <v>242</v>
      </c>
      <c r="AU552" s="241" t="s">
        <v>88</v>
      </c>
      <c r="AV552" s="13" t="s">
        <v>88</v>
      </c>
      <c r="AW552" s="13" t="s">
        <v>34</v>
      </c>
      <c r="AX552" s="13" t="s">
        <v>78</v>
      </c>
      <c r="AY552" s="241" t="s">
        <v>234</v>
      </c>
    </row>
    <row r="553" s="13" customFormat="1">
      <c r="A553" s="13"/>
      <c r="B553" s="230"/>
      <c r="C553" s="231"/>
      <c r="D553" s="232" t="s">
        <v>242</v>
      </c>
      <c r="E553" s="233" t="s">
        <v>1</v>
      </c>
      <c r="F553" s="234" t="s">
        <v>786</v>
      </c>
      <c r="G553" s="231"/>
      <c r="H553" s="235">
        <v>98</v>
      </c>
      <c r="I553" s="236"/>
      <c r="J553" s="231"/>
      <c r="K553" s="231"/>
      <c r="L553" s="237"/>
      <c r="M553" s="238"/>
      <c r="N553" s="239"/>
      <c r="O553" s="239"/>
      <c r="P553" s="239"/>
      <c r="Q553" s="239"/>
      <c r="R553" s="239"/>
      <c r="S553" s="239"/>
      <c r="T553" s="24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1" t="s">
        <v>242</v>
      </c>
      <c r="AU553" s="241" t="s">
        <v>88</v>
      </c>
      <c r="AV553" s="13" t="s">
        <v>88</v>
      </c>
      <c r="AW553" s="13" t="s">
        <v>34</v>
      </c>
      <c r="AX553" s="13" t="s">
        <v>78</v>
      </c>
      <c r="AY553" s="241" t="s">
        <v>234</v>
      </c>
    </row>
    <row r="554" s="13" customFormat="1">
      <c r="A554" s="13"/>
      <c r="B554" s="230"/>
      <c r="C554" s="231"/>
      <c r="D554" s="232" t="s">
        <v>242</v>
      </c>
      <c r="E554" s="233" t="s">
        <v>1</v>
      </c>
      <c r="F554" s="234" t="s">
        <v>787</v>
      </c>
      <c r="G554" s="231"/>
      <c r="H554" s="235">
        <v>54</v>
      </c>
      <c r="I554" s="236"/>
      <c r="J554" s="231"/>
      <c r="K554" s="231"/>
      <c r="L554" s="237"/>
      <c r="M554" s="238"/>
      <c r="N554" s="239"/>
      <c r="O554" s="239"/>
      <c r="P554" s="239"/>
      <c r="Q554" s="239"/>
      <c r="R554" s="239"/>
      <c r="S554" s="239"/>
      <c r="T554" s="24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1" t="s">
        <v>242</v>
      </c>
      <c r="AU554" s="241" t="s">
        <v>88</v>
      </c>
      <c r="AV554" s="13" t="s">
        <v>88</v>
      </c>
      <c r="AW554" s="13" t="s">
        <v>34</v>
      </c>
      <c r="AX554" s="13" t="s">
        <v>78</v>
      </c>
      <c r="AY554" s="241" t="s">
        <v>234</v>
      </c>
    </row>
    <row r="555" s="13" customFormat="1">
      <c r="A555" s="13"/>
      <c r="B555" s="230"/>
      <c r="C555" s="231"/>
      <c r="D555" s="232" t="s">
        <v>242</v>
      </c>
      <c r="E555" s="233" t="s">
        <v>1</v>
      </c>
      <c r="F555" s="234" t="s">
        <v>788</v>
      </c>
      <c r="G555" s="231"/>
      <c r="H555" s="235">
        <v>54</v>
      </c>
      <c r="I555" s="236"/>
      <c r="J555" s="231"/>
      <c r="K555" s="231"/>
      <c r="L555" s="237"/>
      <c r="M555" s="238"/>
      <c r="N555" s="239"/>
      <c r="O555" s="239"/>
      <c r="P555" s="239"/>
      <c r="Q555" s="239"/>
      <c r="R555" s="239"/>
      <c r="S555" s="239"/>
      <c r="T555" s="24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1" t="s">
        <v>242</v>
      </c>
      <c r="AU555" s="241" t="s">
        <v>88</v>
      </c>
      <c r="AV555" s="13" t="s">
        <v>88</v>
      </c>
      <c r="AW555" s="13" t="s">
        <v>34</v>
      </c>
      <c r="AX555" s="13" t="s">
        <v>78</v>
      </c>
      <c r="AY555" s="241" t="s">
        <v>234</v>
      </c>
    </row>
    <row r="556" s="15" customFormat="1">
      <c r="A556" s="15"/>
      <c r="B556" s="253"/>
      <c r="C556" s="254"/>
      <c r="D556" s="232" t="s">
        <v>242</v>
      </c>
      <c r="E556" s="255" t="s">
        <v>1</v>
      </c>
      <c r="F556" s="256" t="s">
        <v>789</v>
      </c>
      <c r="G556" s="254"/>
      <c r="H556" s="257">
        <v>257.10000000000002</v>
      </c>
      <c r="I556" s="258"/>
      <c r="J556" s="254"/>
      <c r="K556" s="254"/>
      <c r="L556" s="259"/>
      <c r="M556" s="260"/>
      <c r="N556" s="261"/>
      <c r="O556" s="261"/>
      <c r="P556" s="261"/>
      <c r="Q556" s="261"/>
      <c r="R556" s="261"/>
      <c r="S556" s="261"/>
      <c r="T556" s="262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3" t="s">
        <v>242</v>
      </c>
      <c r="AU556" s="263" t="s">
        <v>88</v>
      </c>
      <c r="AV556" s="15" t="s">
        <v>93</v>
      </c>
      <c r="AW556" s="15" t="s">
        <v>34</v>
      </c>
      <c r="AX556" s="15" t="s">
        <v>78</v>
      </c>
      <c r="AY556" s="263" t="s">
        <v>234</v>
      </c>
    </row>
    <row r="557" s="13" customFormat="1">
      <c r="A557" s="13"/>
      <c r="B557" s="230"/>
      <c r="C557" s="231"/>
      <c r="D557" s="232" t="s">
        <v>242</v>
      </c>
      <c r="E557" s="233" t="s">
        <v>1</v>
      </c>
      <c r="F557" s="234" t="s">
        <v>790</v>
      </c>
      <c r="G557" s="231"/>
      <c r="H557" s="235">
        <v>60.100000000000001</v>
      </c>
      <c r="I557" s="236"/>
      <c r="J557" s="231"/>
      <c r="K557" s="231"/>
      <c r="L557" s="237"/>
      <c r="M557" s="238"/>
      <c r="N557" s="239"/>
      <c r="O557" s="239"/>
      <c r="P557" s="239"/>
      <c r="Q557" s="239"/>
      <c r="R557" s="239"/>
      <c r="S557" s="239"/>
      <c r="T557" s="24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1" t="s">
        <v>242</v>
      </c>
      <c r="AU557" s="241" t="s">
        <v>88</v>
      </c>
      <c r="AV557" s="13" t="s">
        <v>88</v>
      </c>
      <c r="AW557" s="13" t="s">
        <v>34</v>
      </c>
      <c r="AX557" s="13" t="s">
        <v>78</v>
      </c>
      <c r="AY557" s="241" t="s">
        <v>234</v>
      </c>
    </row>
    <row r="558" s="13" customFormat="1">
      <c r="A558" s="13"/>
      <c r="B558" s="230"/>
      <c r="C558" s="231"/>
      <c r="D558" s="232" t="s">
        <v>242</v>
      </c>
      <c r="E558" s="233" t="s">
        <v>1</v>
      </c>
      <c r="F558" s="234" t="s">
        <v>791</v>
      </c>
      <c r="G558" s="231"/>
      <c r="H558" s="235">
        <v>17.699999999999999</v>
      </c>
      <c r="I558" s="236"/>
      <c r="J558" s="231"/>
      <c r="K558" s="231"/>
      <c r="L558" s="237"/>
      <c r="M558" s="238"/>
      <c r="N558" s="239"/>
      <c r="O558" s="239"/>
      <c r="P558" s="239"/>
      <c r="Q558" s="239"/>
      <c r="R558" s="239"/>
      <c r="S558" s="239"/>
      <c r="T558" s="24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1" t="s">
        <v>242</v>
      </c>
      <c r="AU558" s="241" t="s">
        <v>88</v>
      </c>
      <c r="AV558" s="13" t="s">
        <v>88</v>
      </c>
      <c r="AW558" s="13" t="s">
        <v>34</v>
      </c>
      <c r="AX558" s="13" t="s">
        <v>78</v>
      </c>
      <c r="AY558" s="241" t="s">
        <v>234</v>
      </c>
    </row>
    <row r="559" s="13" customFormat="1">
      <c r="A559" s="13"/>
      <c r="B559" s="230"/>
      <c r="C559" s="231"/>
      <c r="D559" s="232" t="s">
        <v>242</v>
      </c>
      <c r="E559" s="233" t="s">
        <v>1</v>
      </c>
      <c r="F559" s="234" t="s">
        <v>792</v>
      </c>
      <c r="G559" s="231"/>
      <c r="H559" s="235">
        <v>10.6</v>
      </c>
      <c r="I559" s="236"/>
      <c r="J559" s="231"/>
      <c r="K559" s="231"/>
      <c r="L559" s="237"/>
      <c r="M559" s="238"/>
      <c r="N559" s="239"/>
      <c r="O559" s="239"/>
      <c r="P559" s="239"/>
      <c r="Q559" s="239"/>
      <c r="R559" s="239"/>
      <c r="S559" s="239"/>
      <c r="T559" s="24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1" t="s">
        <v>242</v>
      </c>
      <c r="AU559" s="241" t="s">
        <v>88</v>
      </c>
      <c r="AV559" s="13" t="s">
        <v>88</v>
      </c>
      <c r="AW559" s="13" t="s">
        <v>34</v>
      </c>
      <c r="AX559" s="13" t="s">
        <v>78</v>
      </c>
      <c r="AY559" s="241" t="s">
        <v>234</v>
      </c>
    </row>
    <row r="560" s="15" customFormat="1">
      <c r="A560" s="15"/>
      <c r="B560" s="253"/>
      <c r="C560" s="254"/>
      <c r="D560" s="232" t="s">
        <v>242</v>
      </c>
      <c r="E560" s="255" t="s">
        <v>1</v>
      </c>
      <c r="F560" s="256" t="s">
        <v>793</v>
      </c>
      <c r="G560" s="254"/>
      <c r="H560" s="257">
        <v>88.400000000000006</v>
      </c>
      <c r="I560" s="258"/>
      <c r="J560" s="254"/>
      <c r="K560" s="254"/>
      <c r="L560" s="259"/>
      <c r="M560" s="260"/>
      <c r="N560" s="261"/>
      <c r="O560" s="261"/>
      <c r="P560" s="261"/>
      <c r="Q560" s="261"/>
      <c r="R560" s="261"/>
      <c r="S560" s="261"/>
      <c r="T560" s="262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3" t="s">
        <v>242</v>
      </c>
      <c r="AU560" s="263" t="s">
        <v>88</v>
      </c>
      <c r="AV560" s="15" t="s">
        <v>93</v>
      </c>
      <c r="AW560" s="15" t="s">
        <v>34</v>
      </c>
      <c r="AX560" s="15" t="s">
        <v>78</v>
      </c>
      <c r="AY560" s="263" t="s">
        <v>234</v>
      </c>
    </row>
    <row r="561" s="14" customFormat="1">
      <c r="A561" s="14"/>
      <c r="B561" s="242"/>
      <c r="C561" s="243"/>
      <c r="D561" s="232" t="s">
        <v>242</v>
      </c>
      <c r="E561" s="244" t="s">
        <v>114</v>
      </c>
      <c r="F561" s="245" t="s">
        <v>244</v>
      </c>
      <c r="G561" s="243"/>
      <c r="H561" s="246">
        <v>414</v>
      </c>
      <c r="I561" s="247"/>
      <c r="J561" s="243"/>
      <c r="K561" s="243"/>
      <c r="L561" s="248"/>
      <c r="M561" s="249"/>
      <c r="N561" s="250"/>
      <c r="O561" s="250"/>
      <c r="P561" s="250"/>
      <c r="Q561" s="250"/>
      <c r="R561" s="250"/>
      <c r="S561" s="250"/>
      <c r="T561" s="251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2" t="s">
        <v>242</v>
      </c>
      <c r="AU561" s="252" t="s">
        <v>88</v>
      </c>
      <c r="AV561" s="14" t="s">
        <v>240</v>
      </c>
      <c r="AW561" s="14" t="s">
        <v>34</v>
      </c>
      <c r="AX561" s="14" t="s">
        <v>86</v>
      </c>
      <c r="AY561" s="252" t="s">
        <v>234</v>
      </c>
    </row>
    <row r="562" s="2" customFormat="1" ht="24.15" customHeight="1">
      <c r="A562" s="39"/>
      <c r="B562" s="40"/>
      <c r="C562" s="217" t="s">
        <v>794</v>
      </c>
      <c r="D562" s="217" t="s">
        <v>236</v>
      </c>
      <c r="E562" s="218" t="s">
        <v>795</v>
      </c>
      <c r="F562" s="219" t="s">
        <v>796</v>
      </c>
      <c r="G562" s="220" t="s">
        <v>96</v>
      </c>
      <c r="H562" s="221">
        <v>10.9</v>
      </c>
      <c r="I562" s="222"/>
      <c r="J562" s="223">
        <f>ROUND(I562*H562,2)</f>
        <v>0</v>
      </c>
      <c r="K562" s="219" t="s">
        <v>239</v>
      </c>
      <c r="L562" s="45"/>
      <c r="M562" s="224" t="s">
        <v>1</v>
      </c>
      <c r="N562" s="225" t="s">
        <v>43</v>
      </c>
      <c r="O562" s="92"/>
      <c r="P562" s="226">
        <f>O562*H562</f>
        <v>0</v>
      </c>
      <c r="Q562" s="226">
        <v>2.0000000000000002E-05</v>
      </c>
      <c r="R562" s="226">
        <f>Q562*H562</f>
        <v>0.00021800000000000001</v>
      </c>
      <c r="S562" s="226">
        <v>0.0030000000000000001</v>
      </c>
      <c r="T562" s="227">
        <f>S562*H562</f>
        <v>0.0327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8" t="s">
        <v>240</v>
      </c>
      <c r="AT562" s="228" t="s">
        <v>236</v>
      </c>
      <c r="AU562" s="228" t="s">
        <v>88</v>
      </c>
      <c r="AY562" s="18" t="s">
        <v>234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18" t="s">
        <v>86</v>
      </c>
      <c r="BK562" s="229">
        <f>ROUND(I562*H562,2)</f>
        <v>0</v>
      </c>
      <c r="BL562" s="18" t="s">
        <v>240</v>
      </c>
      <c r="BM562" s="228" t="s">
        <v>797</v>
      </c>
    </row>
    <row r="563" s="16" customFormat="1">
      <c r="A563" s="16"/>
      <c r="B563" s="264"/>
      <c r="C563" s="265"/>
      <c r="D563" s="232" t="s">
        <v>242</v>
      </c>
      <c r="E563" s="266" t="s">
        <v>1</v>
      </c>
      <c r="F563" s="267" t="s">
        <v>480</v>
      </c>
      <c r="G563" s="265"/>
      <c r="H563" s="266" t="s">
        <v>1</v>
      </c>
      <c r="I563" s="268"/>
      <c r="J563" s="265"/>
      <c r="K563" s="265"/>
      <c r="L563" s="269"/>
      <c r="M563" s="270"/>
      <c r="N563" s="271"/>
      <c r="O563" s="271"/>
      <c r="P563" s="271"/>
      <c r="Q563" s="271"/>
      <c r="R563" s="271"/>
      <c r="S563" s="271"/>
      <c r="T563" s="272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T563" s="273" t="s">
        <v>242</v>
      </c>
      <c r="AU563" s="273" t="s">
        <v>88</v>
      </c>
      <c r="AV563" s="16" t="s">
        <v>86</v>
      </c>
      <c r="AW563" s="16" t="s">
        <v>34</v>
      </c>
      <c r="AX563" s="16" t="s">
        <v>78</v>
      </c>
      <c r="AY563" s="273" t="s">
        <v>234</v>
      </c>
    </row>
    <row r="564" s="13" customFormat="1">
      <c r="A564" s="13"/>
      <c r="B564" s="230"/>
      <c r="C564" s="231"/>
      <c r="D564" s="232" t="s">
        <v>242</v>
      </c>
      <c r="E564" s="233" t="s">
        <v>1</v>
      </c>
      <c r="F564" s="234" t="s">
        <v>798</v>
      </c>
      <c r="G564" s="231"/>
      <c r="H564" s="235">
        <v>10.9</v>
      </c>
      <c r="I564" s="236"/>
      <c r="J564" s="231"/>
      <c r="K564" s="231"/>
      <c r="L564" s="237"/>
      <c r="M564" s="238"/>
      <c r="N564" s="239"/>
      <c r="O564" s="239"/>
      <c r="P564" s="239"/>
      <c r="Q564" s="239"/>
      <c r="R564" s="239"/>
      <c r="S564" s="239"/>
      <c r="T564" s="24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1" t="s">
        <v>242</v>
      </c>
      <c r="AU564" s="241" t="s">
        <v>88</v>
      </c>
      <c r="AV564" s="13" t="s">
        <v>88</v>
      </c>
      <c r="AW564" s="13" t="s">
        <v>34</v>
      </c>
      <c r="AX564" s="13" t="s">
        <v>78</v>
      </c>
      <c r="AY564" s="241" t="s">
        <v>234</v>
      </c>
    </row>
    <row r="565" s="14" customFormat="1">
      <c r="A565" s="14"/>
      <c r="B565" s="242"/>
      <c r="C565" s="243"/>
      <c r="D565" s="232" t="s">
        <v>242</v>
      </c>
      <c r="E565" s="244" t="s">
        <v>112</v>
      </c>
      <c r="F565" s="245" t="s">
        <v>244</v>
      </c>
      <c r="G565" s="243"/>
      <c r="H565" s="246">
        <v>10.9</v>
      </c>
      <c r="I565" s="247"/>
      <c r="J565" s="243"/>
      <c r="K565" s="243"/>
      <c r="L565" s="248"/>
      <c r="M565" s="249"/>
      <c r="N565" s="250"/>
      <c r="O565" s="250"/>
      <c r="P565" s="250"/>
      <c r="Q565" s="250"/>
      <c r="R565" s="250"/>
      <c r="S565" s="250"/>
      <c r="T565" s="25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2" t="s">
        <v>242</v>
      </c>
      <c r="AU565" s="252" t="s">
        <v>88</v>
      </c>
      <c r="AV565" s="14" t="s">
        <v>240</v>
      </c>
      <c r="AW565" s="14" t="s">
        <v>34</v>
      </c>
      <c r="AX565" s="14" t="s">
        <v>86</v>
      </c>
      <c r="AY565" s="252" t="s">
        <v>234</v>
      </c>
    </row>
    <row r="566" s="2" customFormat="1" ht="24.15" customHeight="1">
      <c r="A566" s="39"/>
      <c r="B566" s="40"/>
      <c r="C566" s="217" t="s">
        <v>799</v>
      </c>
      <c r="D566" s="217" t="s">
        <v>236</v>
      </c>
      <c r="E566" s="218" t="s">
        <v>800</v>
      </c>
      <c r="F566" s="219" t="s">
        <v>801</v>
      </c>
      <c r="G566" s="220" t="s">
        <v>96</v>
      </c>
      <c r="H566" s="221">
        <v>103.90000000000001</v>
      </c>
      <c r="I566" s="222"/>
      <c r="J566" s="223">
        <f>ROUND(I566*H566,2)</f>
        <v>0</v>
      </c>
      <c r="K566" s="219" t="s">
        <v>239</v>
      </c>
      <c r="L566" s="45"/>
      <c r="M566" s="224" t="s">
        <v>1</v>
      </c>
      <c r="N566" s="225" t="s">
        <v>43</v>
      </c>
      <c r="O566" s="92"/>
      <c r="P566" s="226">
        <f>O566*H566</f>
        <v>0</v>
      </c>
      <c r="Q566" s="226">
        <v>1.0000000000000001E-05</v>
      </c>
      <c r="R566" s="226">
        <f>Q566*H566</f>
        <v>0.0010390000000000002</v>
      </c>
      <c r="S566" s="226">
        <v>0.002</v>
      </c>
      <c r="T566" s="227">
        <f>S566*H566</f>
        <v>0.20780000000000001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28" t="s">
        <v>240</v>
      </c>
      <c r="AT566" s="228" t="s">
        <v>236</v>
      </c>
      <c r="AU566" s="228" t="s">
        <v>88</v>
      </c>
      <c r="AY566" s="18" t="s">
        <v>234</v>
      </c>
      <c r="BE566" s="229">
        <f>IF(N566="základní",J566,0)</f>
        <v>0</v>
      </c>
      <c r="BF566" s="229">
        <f>IF(N566="snížená",J566,0)</f>
        <v>0</v>
      </c>
      <c r="BG566" s="229">
        <f>IF(N566="zákl. přenesená",J566,0)</f>
        <v>0</v>
      </c>
      <c r="BH566" s="229">
        <f>IF(N566="sníž. přenesená",J566,0)</f>
        <v>0</v>
      </c>
      <c r="BI566" s="229">
        <f>IF(N566="nulová",J566,0)</f>
        <v>0</v>
      </c>
      <c r="BJ566" s="18" t="s">
        <v>86</v>
      </c>
      <c r="BK566" s="229">
        <f>ROUND(I566*H566,2)</f>
        <v>0</v>
      </c>
      <c r="BL566" s="18" t="s">
        <v>240</v>
      </c>
      <c r="BM566" s="228" t="s">
        <v>802</v>
      </c>
    </row>
    <row r="567" s="16" customFormat="1">
      <c r="A567" s="16"/>
      <c r="B567" s="264"/>
      <c r="C567" s="265"/>
      <c r="D567" s="232" t="s">
        <v>242</v>
      </c>
      <c r="E567" s="266" t="s">
        <v>1</v>
      </c>
      <c r="F567" s="267" t="s">
        <v>782</v>
      </c>
      <c r="G567" s="265"/>
      <c r="H567" s="266" t="s">
        <v>1</v>
      </c>
      <c r="I567" s="268"/>
      <c r="J567" s="265"/>
      <c r="K567" s="265"/>
      <c r="L567" s="269"/>
      <c r="M567" s="270"/>
      <c r="N567" s="271"/>
      <c r="O567" s="271"/>
      <c r="P567" s="271"/>
      <c r="Q567" s="271"/>
      <c r="R567" s="271"/>
      <c r="S567" s="271"/>
      <c r="T567" s="272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T567" s="273" t="s">
        <v>242</v>
      </c>
      <c r="AU567" s="273" t="s">
        <v>88</v>
      </c>
      <c r="AV567" s="16" t="s">
        <v>86</v>
      </c>
      <c r="AW567" s="16" t="s">
        <v>34</v>
      </c>
      <c r="AX567" s="16" t="s">
        <v>78</v>
      </c>
      <c r="AY567" s="273" t="s">
        <v>234</v>
      </c>
    </row>
    <row r="568" s="13" customFormat="1">
      <c r="A568" s="13"/>
      <c r="B568" s="230"/>
      <c r="C568" s="231"/>
      <c r="D568" s="232" t="s">
        <v>242</v>
      </c>
      <c r="E568" s="233" t="s">
        <v>1</v>
      </c>
      <c r="F568" s="234" t="s">
        <v>803</v>
      </c>
      <c r="G568" s="231"/>
      <c r="H568" s="235">
        <v>67.5</v>
      </c>
      <c r="I568" s="236"/>
      <c r="J568" s="231"/>
      <c r="K568" s="231"/>
      <c r="L568" s="237"/>
      <c r="M568" s="238"/>
      <c r="N568" s="239"/>
      <c r="O568" s="239"/>
      <c r="P568" s="239"/>
      <c r="Q568" s="239"/>
      <c r="R568" s="239"/>
      <c r="S568" s="239"/>
      <c r="T568" s="24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1" t="s">
        <v>242</v>
      </c>
      <c r="AU568" s="241" t="s">
        <v>88</v>
      </c>
      <c r="AV568" s="13" t="s">
        <v>88</v>
      </c>
      <c r="AW568" s="13" t="s">
        <v>34</v>
      </c>
      <c r="AX568" s="13" t="s">
        <v>78</v>
      </c>
      <c r="AY568" s="241" t="s">
        <v>234</v>
      </c>
    </row>
    <row r="569" s="15" customFormat="1">
      <c r="A569" s="15"/>
      <c r="B569" s="253"/>
      <c r="C569" s="254"/>
      <c r="D569" s="232" t="s">
        <v>242</v>
      </c>
      <c r="E569" s="255" t="s">
        <v>1</v>
      </c>
      <c r="F569" s="256" t="s">
        <v>250</v>
      </c>
      <c r="G569" s="254"/>
      <c r="H569" s="257">
        <v>67.5</v>
      </c>
      <c r="I569" s="258"/>
      <c r="J569" s="254"/>
      <c r="K569" s="254"/>
      <c r="L569" s="259"/>
      <c r="M569" s="260"/>
      <c r="N569" s="261"/>
      <c r="O569" s="261"/>
      <c r="P569" s="261"/>
      <c r="Q569" s="261"/>
      <c r="R569" s="261"/>
      <c r="S569" s="261"/>
      <c r="T569" s="262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3" t="s">
        <v>242</v>
      </c>
      <c r="AU569" s="263" t="s">
        <v>88</v>
      </c>
      <c r="AV569" s="15" t="s">
        <v>93</v>
      </c>
      <c r="AW569" s="15" t="s">
        <v>34</v>
      </c>
      <c r="AX569" s="15" t="s">
        <v>78</v>
      </c>
      <c r="AY569" s="263" t="s">
        <v>234</v>
      </c>
    </row>
    <row r="570" s="13" customFormat="1">
      <c r="A570" s="13"/>
      <c r="B570" s="230"/>
      <c r="C570" s="231"/>
      <c r="D570" s="232" t="s">
        <v>242</v>
      </c>
      <c r="E570" s="233" t="s">
        <v>1</v>
      </c>
      <c r="F570" s="234" t="s">
        <v>804</v>
      </c>
      <c r="G570" s="231"/>
      <c r="H570" s="235">
        <v>18.399999999999999</v>
      </c>
      <c r="I570" s="236"/>
      <c r="J570" s="231"/>
      <c r="K570" s="231"/>
      <c r="L570" s="237"/>
      <c r="M570" s="238"/>
      <c r="N570" s="239"/>
      <c r="O570" s="239"/>
      <c r="P570" s="239"/>
      <c r="Q570" s="239"/>
      <c r="R570" s="239"/>
      <c r="S570" s="239"/>
      <c r="T570" s="24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1" t="s">
        <v>242</v>
      </c>
      <c r="AU570" s="241" t="s">
        <v>88</v>
      </c>
      <c r="AV570" s="13" t="s">
        <v>88</v>
      </c>
      <c r="AW570" s="13" t="s">
        <v>34</v>
      </c>
      <c r="AX570" s="13" t="s">
        <v>78</v>
      </c>
      <c r="AY570" s="241" t="s">
        <v>234</v>
      </c>
    </row>
    <row r="571" s="15" customFormat="1">
      <c r="A571" s="15"/>
      <c r="B571" s="253"/>
      <c r="C571" s="254"/>
      <c r="D571" s="232" t="s">
        <v>242</v>
      </c>
      <c r="E571" s="255" t="s">
        <v>1</v>
      </c>
      <c r="F571" s="256" t="s">
        <v>789</v>
      </c>
      <c r="G571" s="254"/>
      <c r="H571" s="257">
        <v>18.399999999999999</v>
      </c>
      <c r="I571" s="258"/>
      <c r="J571" s="254"/>
      <c r="K571" s="254"/>
      <c r="L571" s="259"/>
      <c r="M571" s="260"/>
      <c r="N571" s="261"/>
      <c r="O571" s="261"/>
      <c r="P571" s="261"/>
      <c r="Q571" s="261"/>
      <c r="R571" s="261"/>
      <c r="S571" s="261"/>
      <c r="T571" s="262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3" t="s">
        <v>242</v>
      </c>
      <c r="AU571" s="263" t="s">
        <v>88</v>
      </c>
      <c r="AV571" s="15" t="s">
        <v>93</v>
      </c>
      <c r="AW571" s="15" t="s">
        <v>34</v>
      </c>
      <c r="AX571" s="15" t="s">
        <v>78</v>
      </c>
      <c r="AY571" s="263" t="s">
        <v>234</v>
      </c>
    </row>
    <row r="572" s="13" customFormat="1">
      <c r="A572" s="13"/>
      <c r="B572" s="230"/>
      <c r="C572" s="231"/>
      <c r="D572" s="232" t="s">
        <v>242</v>
      </c>
      <c r="E572" s="233" t="s">
        <v>1</v>
      </c>
      <c r="F572" s="234" t="s">
        <v>805</v>
      </c>
      <c r="G572" s="231"/>
      <c r="H572" s="235">
        <v>18</v>
      </c>
      <c r="I572" s="236"/>
      <c r="J572" s="231"/>
      <c r="K572" s="231"/>
      <c r="L572" s="237"/>
      <c r="M572" s="238"/>
      <c r="N572" s="239"/>
      <c r="O572" s="239"/>
      <c r="P572" s="239"/>
      <c r="Q572" s="239"/>
      <c r="R572" s="239"/>
      <c r="S572" s="239"/>
      <c r="T572" s="24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1" t="s">
        <v>242</v>
      </c>
      <c r="AU572" s="241" t="s">
        <v>88</v>
      </c>
      <c r="AV572" s="13" t="s">
        <v>88</v>
      </c>
      <c r="AW572" s="13" t="s">
        <v>34</v>
      </c>
      <c r="AX572" s="13" t="s">
        <v>78</v>
      </c>
      <c r="AY572" s="241" t="s">
        <v>234</v>
      </c>
    </row>
    <row r="573" s="15" customFormat="1">
      <c r="A573" s="15"/>
      <c r="B573" s="253"/>
      <c r="C573" s="254"/>
      <c r="D573" s="232" t="s">
        <v>242</v>
      </c>
      <c r="E573" s="255" t="s">
        <v>1</v>
      </c>
      <c r="F573" s="256" t="s">
        <v>793</v>
      </c>
      <c r="G573" s="254"/>
      <c r="H573" s="257">
        <v>18</v>
      </c>
      <c r="I573" s="258"/>
      <c r="J573" s="254"/>
      <c r="K573" s="254"/>
      <c r="L573" s="259"/>
      <c r="M573" s="260"/>
      <c r="N573" s="261"/>
      <c r="O573" s="261"/>
      <c r="P573" s="261"/>
      <c r="Q573" s="261"/>
      <c r="R573" s="261"/>
      <c r="S573" s="261"/>
      <c r="T573" s="262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3" t="s">
        <v>242</v>
      </c>
      <c r="AU573" s="263" t="s">
        <v>88</v>
      </c>
      <c r="AV573" s="15" t="s">
        <v>93</v>
      </c>
      <c r="AW573" s="15" t="s">
        <v>34</v>
      </c>
      <c r="AX573" s="15" t="s">
        <v>78</v>
      </c>
      <c r="AY573" s="263" t="s">
        <v>234</v>
      </c>
    </row>
    <row r="574" s="14" customFormat="1">
      <c r="A574" s="14"/>
      <c r="B574" s="242"/>
      <c r="C574" s="243"/>
      <c r="D574" s="232" t="s">
        <v>242</v>
      </c>
      <c r="E574" s="244" t="s">
        <v>117</v>
      </c>
      <c r="F574" s="245" t="s">
        <v>244</v>
      </c>
      <c r="G574" s="243"/>
      <c r="H574" s="246">
        <v>103.90000000000001</v>
      </c>
      <c r="I574" s="247"/>
      <c r="J574" s="243"/>
      <c r="K574" s="243"/>
      <c r="L574" s="248"/>
      <c r="M574" s="249"/>
      <c r="N574" s="250"/>
      <c r="O574" s="250"/>
      <c r="P574" s="250"/>
      <c r="Q574" s="250"/>
      <c r="R574" s="250"/>
      <c r="S574" s="250"/>
      <c r="T574" s="25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2" t="s">
        <v>242</v>
      </c>
      <c r="AU574" s="252" t="s">
        <v>88</v>
      </c>
      <c r="AV574" s="14" t="s">
        <v>240</v>
      </c>
      <c r="AW574" s="14" t="s">
        <v>34</v>
      </c>
      <c r="AX574" s="14" t="s">
        <v>86</v>
      </c>
      <c r="AY574" s="252" t="s">
        <v>234</v>
      </c>
    </row>
    <row r="575" s="2" customFormat="1" ht="21.75" customHeight="1">
      <c r="A575" s="39"/>
      <c r="B575" s="40"/>
      <c r="C575" s="217" t="s">
        <v>806</v>
      </c>
      <c r="D575" s="217" t="s">
        <v>236</v>
      </c>
      <c r="E575" s="218" t="s">
        <v>807</v>
      </c>
      <c r="F575" s="219" t="s">
        <v>808</v>
      </c>
      <c r="G575" s="220" t="s">
        <v>96</v>
      </c>
      <c r="H575" s="221">
        <v>12</v>
      </c>
      <c r="I575" s="222"/>
      <c r="J575" s="223">
        <f>ROUND(I575*H575,2)</f>
        <v>0</v>
      </c>
      <c r="K575" s="219" t="s">
        <v>239</v>
      </c>
      <c r="L575" s="45"/>
      <c r="M575" s="224" t="s">
        <v>1</v>
      </c>
      <c r="N575" s="225" t="s">
        <v>43</v>
      </c>
      <c r="O575" s="92"/>
      <c r="P575" s="226">
        <f>O575*H575</f>
        <v>0</v>
      </c>
      <c r="Q575" s="226">
        <v>5.0000000000000002E-05</v>
      </c>
      <c r="R575" s="226">
        <f>Q575*H575</f>
        <v>0.00060000000000000006</v>
      </c>
      <c r="S575" s="226">
        <v>0.0050000000000000001</v>
      </c>
      <c r="T575" s="227">
        <f>S575*H575</f>
        <v>0.059999999999999998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8" t="s">
        <v>240</v>
      </c>
      <c r="AT575" s="228" t="s">
        <v>236</v>
      </c>
      <c r="AU575" s="228" t="s">
        <v>88</v>
      </c>
      <c r="AY575" s="18" t="s">
        <v>234</v>
      </c>
      <c r="BE575" s="229">
        <f>IF(N575="základní",J575,0)</f>
        <v>0</v>
      </c>
      <c r="BF575" s="229">
        <f>IF(N575="snížená",J575,0)</f>
        <v>0</v>
      </c>
      <c r="BG575" s="229">
        <f>IF(N575="zákl. přenesená",J575,0)</f>
        <v>0</v>
      </c>
      <c r="BH575" s="229">
        <f>IF(N575="sníž. přenesená",J575,0)</f>
        <v>0</v>
      </c>
      <c r="BI575" s="229">
        <f>IF(N575="nulová",J575,0)</f>
        <v>0</v>
      </c>
      <c r="BJ575" s="18" t="s">
        <v>86</v>
      </c>
      <c r="BK575" s="229">
        <f>ROUND(I575*H575,2)</f>
        <v>0</v>
      </c>
      <c r="BL575" s="18" t="s">
        <v>240</v>
      </c>
      <c r="BM575" s="228" t="s">
        <v>809</v>
      </c>
    </row>
    <row r="576" s="16" customFormat="1">
      <c r="A576" s="16"/>
      <c r="B576" s="264"/>
      <c r="C576" s="265"/>
      <c r="D576" s="232" t="s">
        <v>242</v>
      </c>
      <c r="E576" s="266" t="s">
        <v>1</v>
      </c>
      <c r="F576" s="267" t="s">
        <v>810</v>
      </c>
      <c r="G576" s="265"/>
      <c r="H576" s="266" t="s">
        <v>1</v>
      </c>
      <c r="I576" s="268"/>
      <c r="J576" s="265"/>
      <c r="K576" s="265"/>
      <c r="L576" s="269"/>
      <c r="M576" s="270"/>
      <c r="N576" s="271"/>
      <c r="O576" s="271"/>
      <c r="P576" s="271"/>
      <c r="Q576" s="271"/>
      <c r="R576" s="271"/>
      <c r="S576" s="271"/>
      <c r="T576" s="272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  <c r="AT576" s="273" t="s">
        <v>242</v>
      </c>
      <c r="AU576" s="273" t="s">
        <v>88</v>
      </c>
      <c r="AV576" s="16" t="s">
        <v>86</v>
      </c>
      <c r="AW576" s="16" t="s">
        <v>34</v>
      </c>
      <c r="AX576" s="16" t="s">
        <v>78</v>
      </c>
      <c r="AY576" s="273" t="s">
        <v>234</v>
      </c>
    </row>
    <row r="577" s="13" customFormat="1">
      <c r="A577" s="13"/>
      <c r="B577" s="230"/>
      <c r="C577" s="231"/>
      <c r="D577" s="232" t="s">
        <v>242</v>
      </c>
      <c r="E577" s="233" t="s">
        <v>1</v>
      </c>
      <c r="F577" s="234" t="s">
        <v>811</v>
      </c>
      <c r="G577" s="231"/>
      <c r="H577" s="235">
        <v>12</v>
      </c>
      <c r="I577" s="236"/>
      <c r="J577" s="231"/>
      <c r="K577" s="231"/>
      <c r="L577" s="237"/>
      <c r="M577" s="238"/>
      <c r="N577" s="239"/>
      <c r="O577" s="239"/>
      <c r="P577" s="239"/>
      <c r="Q577" s="239"/>
      <c r="R577" s="239"/>
      <c r="S577" s="239"/>
      <c r="T577" s="24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1" t="s">
        <v>242</v>
      </c>
      <c r="AU577" s="241" t="s">
        <v>88</v>
      </c>
      <c r="AV577" s="13" t="s">
        <v>88</v>
      </c>
      <c r="AW577" s="13" t="s">
        <v>34</v>
      </c>
      <c r="AX577" s="13" t="s">
        <v>78</v>
      </c>
      <c r="AY577" s="241" t="s">
        <v>234</v>
      </c>
    </row>
    <row r="578" s="14" customFormat="1">
      <c r="A578" s="14"/>
      <c r="B578" s="242"/>
      <c r="C578" s="243"/>
      <c r="D578" s="232" t="s">
        <v>242</v>
      </c>
      <c r="E578" s="244" t="s">
        <v>111</v>
      </c>
      <c r="F578" s="245" t="s">
        <v>244</v>
      </c>
      <c r="G578" s="243"/>
      <c r="H578" s="246">
        <v>12</v>
      </c>
      <c r="I578" s="247"/>
      <c r="J578" s="243"/>
      <c r="K578" s="243"/>
      <c r="L578" s="248"/>
      <c r="M578" s="249"/>
      <c r="N578" s="250"/>
      <c r="O578" s="250"/>
      <c r="P578" s="250"/>
      <c r="Q578" s="250"/>
      <c r="R578" s="250"/>
      <c r="S578" s="250"/>
      <c r="T578" s="25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2" t="s">
        <v>242</v>
      </c>
      <c r="AU578" s="252" t="s">
        <v>88</v>
      </c>
      <c r="AV578" s="14" t="s">
        <v>240</v>
      </c>
      <c r="AW578" s="14" t="s">
        <v>34</v>
      </c>
      <c r="AX578" s="14" t="s">
        <v>86</v>
      </c>
      <c r="AY578" s="252" t="s">
        <v>234</v>
      </c>
    </row>
    <row r="579" s="2" customFormat="1" ht="24.15" customHeight="1">
      <c r="A579" s="39"/>
      <c r="B579" s="40"/>
      <c r="C579" s="217" t="s">
        <v>812</v>
      </c>
      <c r="D579" s="217" t="s">
        <v>236</v>
      </c>
      <c r="E579" s="218" t="s">
        <v>813</v>
      </c>
      <c r="F579" s="219" t="s">
        <v>814</v>
      </c>
      <c r="G579" s="220" t="s">
        <v>131</v>
      </c>
      <c r="H579" s="221">
        <v>77.549999999999997</v>
      </c>
      <c r="I579" s="222"/>
      <c r="J579" s="223">
        <f>ROUND(I579*H579,2)</f>
        <v>0</v>
      </c>
      <c r="K579" s="219" t="s">
        <v>239</v>
      </c>
      <c r="L579" s="45"/>
      <c r="M579" s="224" t="s">
        <v>1</v>
      </c>
      <c r="N579" s="225" t="s">
        <v>43</v>
      </c>
      <c r="O579" s="92"/>
      <c r="P579" s="226">
        <f>O579*H579</f>
        <v>0</v>
      </c>
      <c r="Q579" s="226">
        <v>0</v>
      </c>
      <c r="R579" s="226">
        <f>Q579*H579</f>
        <v>0</v>
      </c>
      <c r="S579" s="226">
        <v>0.068000000000000005</v>
      </c>
      <c r="T579" s="227">
        <f>S579*H579</f>
        <v>5.2734000000000005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28" t="s">
        <v>240</v>
      </c>
      <c r="AT579" s="228" t="s">
        <v>236</v>
      </c>
      <c r="AU579" s="228" t="s">
        <v>88</v>
      </c>
      <c r="AY579" s="18" t="s">
        <v>234</v>
      </c>
      <c r="BE579" s="229">
        <f>IF(N579="základní",J579,0)</f>
        <v>0</v>
      </c>
      <c r="BF579" s="229">
        <f>IF(N579="snížená",J579,0)</f>
        <v>0</v>
      </c>
      <c r="BG579" s="229">
        <f>IF(N579="zákl. přenesená",J579,0)</f>
        <v>0</v>
      </c>
      <c r="BH579" s="229">
        <f>IF(N579="sníž. přenesená",J579,0)</f>
        <v>0</v>
      </c>
      <c r="BI579" s="229">
        <f>IF(N579="nulová",J579,0)</f>
        <v>0</v>
      </c>
      <c r="BJ579" s="18" t="s">
        <v>86</v>
      </c>
      <c r="BK579" s="229">
        <f>ROUND(I579*H579,2)</f>
        <v>0</v>
      </c>
      <c r="BL579" s="18" t="s">
        <v>240</v>
      </c>
      <c r="BM579" s="228" t="s">
        <v>815</v>
      </c>
    </row>
    <row r="580" s="16" customFormat="1">
      <c r="A580" s="16"/>
      <c r="B580" s="264"/>
      <c r="C580" s="265"/>
      <c r="D580" s="232" t="s">
        <v>242</v>
      </c>
      <c r="E580" s="266" t="s">
        <v>1</v>
      </c>
      <c r="F580" s="267" t="s">
        <v>480</v>
      </c>
      <c r="G580" s="265"/>
      <c r="H580" s="266" t="s">
        <v>1</v>
      </c>
      <c r="I580" s="268"/>
      <c r="J580" s="265"/>
      <c r="K580" s="265"/>
      <c r="L580" s="269"/>
      <c r="M580" s="270"/>
      <c r="N580" s="271"/>
      <c r="O580" s="271"/>
      <c r="P580" s="271"/>
      <c r="Q580" s="271"/>
      <c r="R580" s="271"/>
      <c r="S580" s="271"/>
      <c r="T580" s="272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T580" s="273" t="s">
        <v>242</v>
      </c>
      <c r="AU580" s="273" t="s">
        <v>88</v>
      </c>
      <c r="AV580" s="16" t="s">
        <v>86</v>
      </c>
      <c r="AW580" s="16" t="s">
        <v>34</v>
      </c>
      <c r="AX580" s="16" t="s">
        <v>78</v>
      </c>
      <c r="AY580" s="273" t="s">
        <v>234</v>
      </c>
    </row>
    <row r="581" s="13" customFormat="1">
      <c r="A581" s="13"/>
      <c r="B581" s="230"/>
      <c r="C581" s="231"/>
      <c r="D581" s="232" t="s">
        <v>242</v>
      </c>
      <c r="E581" s="233" t="s">
        <v>1</v>
      </c>
      <c r="F581" s="234" t="s">
        <v>481</v>
      </c>
      <c r="G581" s="231"/>
      <c r="H581" s="235">
        <v>2.7000000000000002</v>
      </c>
      <c r="I581" s="236"/>
      <c r="J581" s="231"/>
      <c r="K581" s="231"/>
      <c r="L581" s="237"/>
      <c r="M581" s="238"/>
      <c r="N581" s="239"/>
      <c r="O581" s="239"/>
      <c r="P581" s="239"/>
      <c r="Q581" s="239"/>
      <c r="R581" s="239"/>
      <c r="S581" s="239"/>
      <c r="T581" s="24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1" t="s">
        <v>242</v>
      </c>
      <c r="AU581" s="241" t="s">
        <v>88</v>
      </c>
      <c r="AV581" s="13" t="s">
        <v>88</v>
      </c>
      <c r="AW581" s="13" t="s">
        <v>34</v>
      </c>
      <c r="AX581" s="13" t="s">
        <v>78</v>
      </c>
      <c r="AY581" s="241" t="s">
        <v>234</v>
      </c>
    </row>
    <row r="582" s="16" customFormat="1">
      <c r="A582" s="16"/>
      <c r="B582" s="264"/>
      <c r="C582" s="265"/>
      <c r="D582" s="232" t="s">
        <v>242</v>
      </c>
      <c r="E582" s="266" t="s">
        <v>1</v>
      </c>
      <c r="F582" s="267" t="s">
        <v>482</v>
      </c>
      <c r="G582" s="265"/>
      <c r="H582" s="266" t="s">
        <v>1</v>
      </c>
      <c r="I582" s="268"/>
      <c r="J582" s="265"/>
      <c r="K582" s="265"/>
      <c r="L582" s="269"/>
      <c r="M582" s="270"/>
      <c r="N582" s="271"/>
      <c r="O582" s="271"/>
      <c r="P582" s="271"/>
      <c r="Q582" s="271"/>
      <c r="R582" s="271"/>
      <c r="S582" s="271"/>
      <c r="T582" s="272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T582" s="273" t="s">
        <v>242</v>
      </c>
      <c r="AU582" s="273" t="s">
        <v>88</v>
      </c>
      <c r="AV582" s="16" t="s">
        <v>86</v>
      </c>
      <c r="AW582" s="16" t="s">
        <v>34</v>
      </c>
      <c r="AX582" s="16" t="s">
        <v>78</v>
      </c>
      <c r="AY582" s="273" t="s">
        <v>234</v>
      </c>
    </row>
    <row r="583" s="13" customFormat="1">
      <c r="A583" s="13"/>
      <c r="B583" s="230"/>
      <c r="C583" s="231"/>
      <c r="D583" s="232" t="s">
        <v>242</v>
      </c>
      <c r="E583" s="233" t="s">
        <v>1</v>
      </c>
      <c r="F583" s="234" t="s">
        <v>483</v>
      </c>
      <c r="G583" s="231"/>
      <c r="H583" s="235">
        <v>2.21</v>
      </c>
      <c r="I583" s="236"/>
      <c r="J583" s="231"/>
      <c r="K583" s="231"/>
      <c r="L583" s="237"/>
      <c r="M583" s="238"/>
      <c r="N583" s="239"/>
      <c r="O583" s="239"/>
      <c r="P583" s="239"/>
      <c r="Q583" s="239"/>
      <c r="R583" s="239"/>
      <c r="S583" s="239"/>
      <c r="T583" s="24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1" t="s">
        <v>242</v>
      </c>
      <c r="AU583" s="241" t="s">
        <v>88</v>
      </c>
      <c r="AV583" s="13" t="s">
        <v>88</v>
      </c>
      <c r="AW583" s="13" t="s">
        <v>34</v>
      </c>
      <c r="AX583" s="13" t="s">
        <v>78</v>
      </c>
      <c r="AY583" s="241" t="s">
        <v>234</v>
      </c>
    </row>
    <row r="584" s="16" customFormat="1">
      <c r="A584" s="16"/>
      <c r="B584" s="264"/>
      <c r="C584" s="265"/>
      <c r="D584" s="232" t="s">
        <v>242</v>
      </c>
      <c r="E584" s="266" t="s">
        <v>1</v>
      </c>
      <c r="F584" s="267" t="s">
        <v>484</v>
      </c>
      <c r="G584" s="265"/>
      <c r="H584" s="266" t="s">
        <v>1</v>
      </c>
      <c r="I584" s="268"/>
      <c r="J584" s="265"/>
      <c r="K584" s="265"/>
      <c r="L584" s="269"/>
      <c r="M584" s="270"/>
      <c r="N584" s="271"/>
      <c r="O584" s="271"/>
      <c r="P584" s="271"/>
      <c r="Q584" s="271"/>
      <c r="R584" s="271"/>
      <c r="S584" s="271"/>
      <c r="T584" s="272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T584" s="273" t="s">
        <v>242</v>
      </c>
      <c r="AU584" s="273" t="s">
        <v>88</v>
      </c>
      <c r="AV584" s="16" t="s">
        <v>86</v>
      </c>
      <c r="AW584" s="16" t="s">
        <v>34</v>
      </c>
      <c r="AX584" s="16" t="s">
        <v>78</v>
      </c>
      <c r="AY584" s="273" t="s">
        <v>234</v>
      </c>
    </row>
    <row r="585" s="13" customFormat="1">
      <c r="A585" s="13"/>
      <c r="B585" s="230"/>
      <c r="C585" s="231"/>
      <c r="D585" s="232" t="s">
        <v>242</v>
      </c>
      <c r="E585" s="233" t="s">
        <v>1</v>
      </c>
      <c r="F585" s="234" t="s">
        <v>485</v>
      </c>
      <c r="G585" s="231"/>
      <c r="H585" s="235">
        <v>6.2400000000000002</v>
      </c>
      <c r="I585" s="236"/>
      <c r="J585" s="231"/>
      <c r="K585" s="231"/>
      <c r="L585" s="237"/>
      <c r="M585" s="238"/>
      <c r="N585" s="239"/>
      <c r="O585" s="239"/>
      <c r="P585" s="239"/>
      <c r="Q585" s="239"/>
      <c r="R585" s="239"/>
      <c r="S585" s="239"/>
      <c r="T585" s="24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1" t="s">
        <v>242</v>
      </c>
      <c r="AU585" s="241" t="s">
        <v>88</v>
      </c>
      <c r="AV585" s="13" t="s">
        <v>88</v>
      </c>
      <c r="AW585" s="13" t="s">
        <v>34</v>
      </c>
      <c r="AX585" s="13" t="s">
        <v>78</v>
      </c>
      <c r="AY585" s="241" t="s">
        <v>234</v>
      </c>
    </row>
    <row r="586" s="16" customFormat="1">
      <c r="A586" s="16"/>
      <c r="B586" s="264"/>
      <c r="C586" s="265"/>
      <c r="D586" s="232" t="s">
        <v>242</v>
      </c>
      <c r="E586" s="266" t="s">
        <v>1</v>
      </c>
      <c r="F586" s="267" t="s">
        <v>486</v>
      </c>
      <c r="G586" s="265"/>
      <c r="H586" s="266" t="s">
        <v>1</v>
      </c>
      <c r="I586" s="268"/>
      <c r="J586" s="265"/>
      <c r="K586" s="265"/>
      <c r="L586" s="269"/>
      <c r="M586" s="270"/>
      <c r="N586" s="271"/>
      <c r="O586" s="271"/>
      <c r="P586" s="271"/>
      <c r="Q586" s="271"/>
      <c r="R586" s="271"/>
      <c r="S586" s="271"/>
      <c r="T586" s="272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T586" s="273" t="s">
        <v>242</v>
      </c>
      <c r="AU586" s="273" t="s">
        <v>88</v>
      </c>
      <c r="AV586" s="16" t="s">
        <v>86</v>
      </c>
      <c r="AW586" s="16" t="s">
        <v>34</v>
      </c>
      <c r="AX586" s="16" t="s">
        <v>78</v>
      </c>
      <c r="AY586" s="273" t="s">
        <v>234</v>
      </c>
    </row>
    <row r="587" s="13" customFormat="1">
      <c r="A587" s="13"/>
      <c r="B587" s="230"/>
      <c r="C587" s="231"/>
      <c r="D587" s="232" t="s">
        <v>242</v>
      </c>
      <c r="E587" s="233" t="s">
        <v>1</v>
      </c>
      <c r="F587" s="234" t="s">
        <v>816</v>
      </c>
      <c r="G587" s="231"/>
      <c r="H587" s="235">
        <v>23.84</v>
      </c>
      <c r="I587" s="236"/>
      <c r="J587" s="231"/>
      <c r="K587" s="231"/>
      <c r="L587" s="237"/>
      <c r="M587" s="238"/>
      <c r="N587" s="239"/>
      <c r="O587" s="239"/>
      <c r="P587" s="239"/>
      <c r="Q587" s="239"/>
      <c r="R587" s="239"/>
      <c r="S587" s="239"/>
      <c r="T587" s="24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1" t="s">
        <v>242</v>
      </c>
      <c r="AU587" s="241" t="s">
        <v>88</v>
      </c>
      <c r="AV587" s="13" t="s">
        <v>88</v>
      </c>
      <c r="AW587" s="13" t="s">
        <v>34</v>
      </c>
      <c r="AX587" s="13" t="s">
        <v>78</v>
      </c>
      <c r="AY587" s="241" t="s">
        <v>234</v>
      </c>
    </row>
    <row r="588" s="16" customFormat="1">
      <c r="A588" s="16"/>
      <c r="B588" s="264"/>
      <c r="C588" s="265"/>
      <c r="D588" s="232" t="s">
        <v>242</v>
      </c>
      <c r="E588" s="266" t="s">
        <v>1</v>
      </c>
      <c r="F588" s="267" t="s">
        <v>817</v>
      </c>
      <c r="G588" s="265"/>
      <c r="H588" s="266" t="s">
        <v>1</v>
      </c>
      <c r="I588" s="268"/>
      <c r="J588" s="265"/>
      <c r="K588" s="265"/>
      <c r="L588" s="269"/>
      <c r="M588" s="270"/>
      <c r="N588" s="271"/>
      <c r="O588" s="271"/>
      <c r="P588" s="271"/>
      <c r="Q588" s="271"/>
      <c r="R588" s="271"/>
      <c r="S588" s="271"/>
      <c r="T588" s="272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T588" s="273" t="s">
        <v>242</v>
      </c>
      <c r="AU588" s="273" t="s">
        <v>88</v>
      </c>
      <c r="AV588" s="16" t="s">
        <v>86</v>
      </c>
      <c r="AW588" s="16" t="s">
        <v>34</v>
      </c>
      <c r="AX588" s="16" t="s">
        <v>78</v>
      </c>
      <c r="AY588" s="273" t="s">
        <v>234</v>
      </c>
    </row>
    <row r="589" s="13" customFormat="1">
      <c r="A589" s="13"/>
      <c r="B589" s="230"/>
      <c r="C589" s="231"/>
      <c r="D589" s="232" t="s">
        <v>242</v>
      </c>
      <c r="E589" s="233" t="s">
        <v>1</v>
      </c>
      <c r="F589" s="234" t="s">
        <v>556</v>
      </c>
      <c r="G589" s="231"/>
      <c r="H589" s="235">
        <v>8.3200000000000003</v>
      </c>
      <c r="I589" s="236"/>
      <c r="J589" s="231"/>
      <c r="K589" s="231"/>
      <c r="L589" s="237"/>
      <c r="M589" s="238"/>
      <c r="N589" s="239"/>
      <c r="O589" s="239"/>
      <c r="P589" s="239"/>
      <c r="Q589" s="239"/>
      <c r="R589" s="239"/>
      <c r="S589" s="239"/>
      <c r="T589" s="24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1" t="s">
        <v>242</v>
      </c>
      <c r="AU589" s="241" t="s">
        <v>88</v>
      </c>
      <c r="AV589" s="13" t="s">
        <v>88</v>
      </c>
      <c r="AW589" s="13" t="s">
        <v>34</v>
      </c>
      <c r="AX589" s="13" t="s">
        <v>78</v>
      </c>
      <c r="AY589" s="241" t="s">
        <v>234</v>
      </c>
    </row>
    <row r="590" s="16" customFormat="1">
      <c r="A590" s="16"/>
      <c r="B590" s="264"/>
      <c r="C590" s="265"/>
      <c r="D590" s="232" t="s">
        <v>242</v>
      </c>
      <c r="E590" s="266" t="s">
        <v>1</v>
      </c>
      <c r="F590" s="267" t="s">
        <v>488</v>
      </c>
      <c r="G590" s="265"/>
      <c r="H590" s="266" t="s">
        <v>1</v>
      </c>
      <c r="I590" s="268"/>
      <c r="J590" s="265"/>
      <c r="K590" s="265"/>
      <c r="L590" s="269"/>
      <c r="M590" s="270"/>
      <c r="N590" s="271"/>
      <c r="O590" s="271"/>
      <c r="P590" s="271"/>
      <c r="Q590" s="271"/>
      <c r="R590" s="271"/>
      <c r="S590" s="271"/>
      <c r="T590" s="272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T590" s="273" t="s">
        <v>242</v>
      </c>
      <c r="AU590" s="273" t="s">
        <v>88</v>
      </c>
      <c r="AV590" s="16" t="s">
        <v>86</v>
      </c>
      <c r="AW590" s="16" t="s">
        <v>34</v>
      </c>
      <c r="AX590" s="16" t="s">
        <v>78</v>
      </c>
      <c r="AY590" s="273" t="s">
        <v>234</v>
      </c>
    </row>
    <row r="591" s="13" customFormat="1">
      <c r="A591" s="13"/>
      <c r="B591" s="230"/>
      <c r="C591" s="231"/>
      <c r="D591" s="232" t="s">
        <v>242</v>
      </c>
      <c r="E591" s="233" t="s">
        <v>1</v>
      </c>
      <c r="F591" s="234" t="s">
        <v>818</v>
      </c>
      <c r="G591" s="231"/>
      <c r="H591" s="235">
        <v>17.600000000000001</v>
      </c>
      <c r="I591" s="236"/>
      <c r="J591" s="231"/>
      <c r="K591" s="231"/>
      <c r="L591" s="237"/>
      <c r="M591" s="238"/>
      <c r="N591" s="239"/>
      <c r="O591" s="239"/>
      <c r="P591" s="239"/>
      <c r="Q591" s="239"/>
      <c r="R591" s="239"/>
      <c r="S591" s="239"/>
      <c r="T591" s="24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1" t="s">
        <v>242</v>
      </c>
      <c r="AU591" s="241" t="s">
        <v>88</v>
      </c>
      <c r="AV591" s="13" t="s">
        <v>88</v>
      </c>
      <c r="AW591" s="13" t="s">
        <v>34</v>
      </c>
      <c r="AX591" s="13" t="s">
        <v>78</v>
      </c>
      <c r="AY591" s="241" t="s">
        <v>234</v>
      </c>
    </row>
    <row r="592" s="16" customFormat="1">
      <c r="A592" s="16"/>
      <c r="B592" s="264"/>
      <c r="C592" s="265"/>
      <c r="D592" s="232" t="s">
        <v>242</v>
      </c>
      <c r="E592" s="266" t="s">
        <v>1</v>
      </c>
      <c r="F592" s="267" t="s">
        <v>490</v>
      </c>
      <c r="G592" s="265"/>
      <c r="H592" s="266" t="s">
        <v>1</v>
      </c>
      <c r="I592" s="268"/>
      <c r="J592" s="265"/>
      <c r="K592" s="265"/>
      <c r="L592" s="269"/>
      <c r="M592" s="270"/>
      <c r="N592" s="271"/>
      <c r="O592" s="271"/>
      <c r="P592" s="271"/>
      <c r="Q592" s="271"/>
      <c r="R592" s="271"/>
      <c r="S592" s="271"/>
      <c r="T592" s="272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73" t="s">
        <v>242</v>
      </c>
      <c r="AU592" s="273" t="s">
        <v>88</v>
      </c>
      <c r="AV592" s="16" t="s">
        <v>86</v>
      </c>
      <c r="AW592" s="16" t="s">
        <v>34</v>
      </c>
      <c r="AX592" s="16" t="s">
        <v>78</v>
      </c>
      <c r="AY592" s="273" t="s">
        <v>234</v>
      </c>
    </row>
    <row r="593" s="13" customFormat="1">
      <c r="A593" s="13"/>
      <c r="B593" s="230"/>
      <c r="C593" s="231"/>
      <c r="D593" s="232" t="s">
        <v>242</v>
      </c>
      <c r="E593" s="233" t="s">
        <v>1</v>
      </c>
      <c r="F593" s="234" t="s">
        <v>819</v>
      </c>
      <c r="G593" s="231"/>
      <c r="H593" s="235">
        <v>16.640000000000001</v>
      </c>
      <c r="I593" s="236"/>
      <c r="J593" s="231"/>
      <c r="K593" s="231"/>
      <c r="L593" s="237"/>
      <c r="M593" s="238"/>
      <c r="N593" s="239"/>
      <c r="O593" s="239"/>
      <c r="P593" s="239"/>
      <c r="Q593" s="239"/>
      <c r="R593" s="239"/>
      <c r="S593" s="239"/>
      <c r="T593" s="24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1" t="s">
        <v>242</v>
      </c>
      <c r="AU593" s="241" t="s">
        <v>88</v>
      </c>
      <c r="AV593" s="13" t="s">
        <v>88</v>
      </c>
      <c r="AW593" s="13" t="s">
        <v>34</v>
      </c>
      <c r="AX593" s="13" t="s">
        <v>78</v>
      </c>
      <c r="AY593" s="241" t="s">
        <v>234</v>
      </c>
    </row>
    <row r="594" s="14" customFormat="1">
      <c r="A594" s="14"/>
      <c r="B594" s="242"/>
      <c r="C594" s="243"/>
      <c r="D594" s="232" t="s">
        <v>242</v>
      </c>
      <c r="E594" s="244" t="s">
        <v>1</v>
      </c>
      <c r="F594" s="245" t="s">
        <v>244</v>
      </c>
      <c r="G594" s="243"/>
      <c r="H594" s="246">
        <v>77.549999999999997</v>
      </c>
      <c r="I594" s="247"/>
      <c r="J594" s="243"/>
      <c r="K594" s="243"/>
      <c r="L594" s="248"/>
      <c r="M594" s="249"/>
      <c r="N594" s="250"/>
      <c r="O594" s="250"/>
      <c r="P594" s="250"/>
      <c r="Q594" s="250"/>
      <c r="R594" s="250"/>
      <c r="S594" s="250"/>
      <c r="T594" s="25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2" t="s">
        <v>242</v>
      </c>
      <c r="AU594" s="252" t="s">
        <v>88</v>
      </c>
      <c r="AV594" s="14" t="s">
        <v>240</v>
      </c>
      <c r="AW594" s="14" t="s">
        <v>34</v>
      </c>
      <c r="AX594" s="14" t="s">
        <v>86</v>
      </c>
      <c r="AY594" s="252" t="s">
        <v>234</v>
      </c>
    </row>
    <row r="595" s="12" customFormat="1" ht="22.8" customHeight="1">
      <c r="A595" s="12"/>
      <c r="B595" s="201"/>
      <c r="C595" s="202"/>
      <c r="D595" s="203" t="s">
        <v>77</v>
      </c>
      <c r="E595" s="215" t="s">
        <v>812</v>
      </c>
      <c r="F595" s="215" t="s">
        <v>820</v>
      </c>
      <c r="G595" s="202"/>
      <c r="H595" s="202"/>
      <c r="I595" s="205"/>
      <c r="J595" s="216">
        <f>BK595</f>
        <v>0</v>
      </c>
      <c r="K595" s="202"/>
      <c r="L595" s="207"/>
      <c r="M595" s="208"/>
      <c r="N595" s="209"/>
      <c r="O595" s="209"/>
      <c r="P595" s="210">
        <f>SUM(P596:P607)</f>
        <v>0</v>
      </c>
      <c r="Q595" s="209"/>
      <c r="R595" s="210">
        <f>SUM(R596:R607)</f>
        <v>0</v>
      </c>
      <c r="S595" s="209"/>
      <c r="T595" s="211">
        <f>SUM(T596:T607)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12" t="s">
        <v>86</v>
      </c>
      <c r="AT595" s="213" t="s">
        <v>77</v>
      </c>
      <c r="AU595" s="213" t="s">
        <v>86</v>
      </c>
      <c r="AY595" s="212" t="s">
        <v>234</v>
      </c>
      <c r="BK595" s="214">
        <f>SUM(BK596:BK607)</f>
        <v>0</v>
      </c>
    </row>
    <row r="596" s="2" customFormat="1" ht="24.15" customHeight="1">
      <c r="A596" s="39"/>
      <c r="B596" s="40"/>
      <c r="C596" s="217" t="s">
        <v>821</v>
      </c>
      <c r="D596" s="217" t="s">
        <v>236</v>
      </c>
      <c r="E596" s="218" t="s">
        <v>822</v>
      </c>
      <c r="F596" s="219" t="s">
        <v>823</v>
      </c>
      <c r="G596" s="220" t="s">
        <v>321</v>
      </c>
      <c r="H596" s="221">
        <v>1</v>
      </c>
      <c r="I596" s="222"/>
      <c r="J596" s="223">
        <f>ROUND(I596*H596,2)</f>
        <v>0</v>
      </c>
      <c r="K596" s="219" t="s">
        <v>239</v>
      </c>
      <c r="L596" s="45"/>
      <c r="M596" s="224" t="s">
        <v>1</v>
      </c>
      <c r="N596" s="225" t="s">
        <v>43</v>
      </c>
      <c r="O596" s="92"/>
      <c r="P596" s="226">
        <f>O596*H596</f>
        <v>0</v>
      </c>
      <c r="Q596" s="226">
        <v>0</v>
      </c>
      <c r="R596" s="226">
        <f>Q596*H596</f>
        <v>0</v>
      </c>
      <c r="S596" s="226">
        <v>0</v>
      </c>
      <c r="T596" s="227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28" t="s">
        <v>240</v>
      </c>
      <c r="AT596" s="228" t="s">
        <v>236</v>
      </c>
      <c r="AU596" s="228" t="s">
        <v>88</v>
      </c>
      <c r="AY596" s="18" t="s">
        <v>234</v>
      </c>
      <c r="BE596" s="229">
        <f>IF(N596="základní",J596,0)</f>
        <v>0</v>
      </c>
      <c r="BF596" s="229">
        <f>IF(N596="snížená",J596,0)</f>
        <v>0</v>
      </c>
      <c r="BG596" s="229">
        <f>IF(N596="zákl. přenesená",J596,0)</f>
        <v>0</v>
      </c>
      <c r="BH596" s="229">
        <f>IF(N596="sníž. přenesená",J596,0)</f>
        <v>0</v>
      </c>
      <c r="BI596" s="229">
        <f>IF(N596="nulová",J596,0)</f>
        <v>0</v>
      </c>
      <c r="BJ596" s="18" t="s">
        <v>86</v>
      </c>
      <c r="BK596" s="229">
        <f>ROUND(I596*H596,2)</f>
        <v>0</v>
      </c>
      <c r="BL596" s="18" t="s">
        <v>240</v>
      </c>
      <c r="BM596" s="228" t="s">
        <v>824</v>
      </c>
    </row>
    <row r="597" s="13" customFormat="1">
      <c r="A597" s="13"/>
      <c r="B597" s="230"/>
      <c r="C597" s="231"/>
      <c r="D597" s="232" t="s">
        <v>242</v>
      </c>
      <c r="E597" s="233" t="s">
        <v>1</v>
      </c>
      <c r="F597" s="234" t="s">
        <v>86</v>
      </c>
      <c r="G597" s="231"/>
      <c r="H597" s="235">
        <v>1</v>
      </c>
      <c r="I597" s="236"/>
      <c r="J597" s="231"/>
      <c r="K597" s="231"/>
      <c r="L597" s="237"/>
      <c r="M597" s="238"/>
      <c r="N597" s="239"/>
      <c r="O597" s="239"/>
      <c r="P597" s="239"/>
      <c r="Q597" s="239"/>
      <c r="R597" s="239"/>
      <c r="S597" s="239"/>
      <c r="T597" s="24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1" t="s">
        <v>242</v>
      </c>
      <c r="AU597" s="241" t="s">
        <v>88</v>
      </c>
      <c r="AV597" s="13" t="s">
        <v>88</v>
      </c>
      <c r="AW597" s="13" t="s">
        <v>34</v>
      </c>
      <c r="AX597" s="13" t="s">
        <v>86</v>
      </c>
      <c r="AY597" s="241" t="s">
        <v>234</v>
      </c>
    </row>
    <row r="598" s="2" customFormat="1" ht="33" customHeight="1">
      <c r="A598" s="39"/>
      <c r="B598" s="40"/>
      <c r="C598" s="217" t="s">
        <v>825</v>
      </c>
      <c r="D598" s="217" t="s">
        <v>236</v>
      </c>
      <c r="E598" s="218" t="s">
        <v>826</v>
      </c>
      <c r="F598" s="219" t="s">
        <v>827</v>
      </c>
      <c r="G598" s="220" t="s">
        <v>321</v>
      </c>
      <c r="H598" s="221">
        <v>30</v>
      </c>
      <c r="I598" s="222"/>
      <c r="J598" s="223">
        <f>ROUND(I598*H598,2)</f>
        <v>0</v>
      </c>
      <c r="K598" s="219" t="s">
        <v>239</v>
      </c>
      <c r="L598" s="45"/>
      <c r="M598" s="224" t="s">
        <v>1</v>
      </c>
      <c r="N598" s="225" t="s">
        <v>43</v>
      </c>
      <c r="O598" s="92"/>
      <c r="P598" s="226">
        <f>O598*H598</f>
        <v>0</v>
      </c>
      <c r="Q598" s="226">
        <v>0</v>
      </c>
      <c r="R598" s="226">
        <f>Q598*H598</f>
        <v>0</v>
      </c>
      <c r="S598" s="226">
        <v>0</v>
      </c>
      <c r="T598" s="227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28" t="s">
        <v>240</v>
      </c>
      <c r="AT598" s="228" t="s">
        <v>236</v>
      </c>
      <c r="AU598" s="228" t="s">
        <v>88</v>
      </c>
      <c r="AY598" s="18" t="s">
        <v>234</v>
      </c>
      <c r="BE598" s="229">
        <f>IF(N598="základní",J598,0)</f>
        <v>0</v>
      </c>
      <c r="BF598" s="229">
        <f>IF(N598="snížená",J598,0)</f>
        <v>0</v>
      </c>
      <c r="BG598" s="229">
        <f>IF(N598="zákl. přenesená",J598,0)</f>
        <v>0</v>
      </c>
      <c r="BH598" s="229">
        <f>IF(N598="sníž. přenesená",J598,0)</f>
        <v>0</v>
      </c>
      <c r="BI598" s="229">
        <f>IF(N598="nulová",J598,0)</f>
        <v>0</v>
      </c>
      <c r="BJ598" s="18" t="s">
        <v>86</v>
      </c>
      <c r="BK598" s="229">
        <f>ROUND(I598*H598,2)</f>
        <v>0</v>
      </c>
      <c r="BL598" s="18" t="s">
        <v>240</v>
      </c>
      <c r="BM598" s="228" t="s">
        <v>828</v>
      </c>
    </row>
    <row r="599" s="13" customFormat="1">
      <c r="A599" s="13"/>
      <c r="B599" s="230"/>
      <c r="C599" s="231"/>
      <c r="D599" s="232" t="s">
        <v>242</v>
      </c>
      <c r="E599" s="233" t="s">
        <v>1</v>
      </c>
      <c r="F599" s="234" t="s">
        <v>829</v>
      </c>
      <c r="G599" s="231"/>
      <c r="H599" s="235">
        <v>30</v>
      </c>
      <c r="I599" s="236"/>
      <c r="J599" s="231"/>
      <c r="K599" s="231"/>
      <c r="L599" s="237"/>
      <c r="M599" s="238"/>
      <c r="N599" s="239"/>
      <c r="O599" s="239"/>
      <c r="P599" s="239"/>
      <c r="Q599" s="239"/>
      <c r="R599" s="239"/>
      <c r="S599" s="239"/>
      <c r="T599" s="24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1" t="s">
        <v>242</v>
      </c>
      <c r="AU599" s="241" t="s">
        <v>88</v>
      </c>
      <c r="AV599" s="13" t="s">
        <v>88</v>
      </c>
      <c r="AW599" s="13" t="s">
        <v>34</v>
      </c>
      <c r="AX599" s="13" t="s">
        <v>86</v>
      </c>
      <c r="AY599" s="241" t="s">
        <v>234</v>
      </c>
    </row>
    <row r="600" s="2" customFormat="1" ht="24.15" customHeight="1">
      <c r="A600" s="39"/>
      <c r="B600" s="40"/>
      <c r="C600" s="217" t="s">
        <v>830</v>
      </c>
      <c r="D600" s="217" t="s">
        <v>236</v>
      </c>
      <c r="E600" s="218" t="s">
        <v>831</v>
      </c>
      <c r="F600" s="219" t="s">
        <v>832</v>
      </c>
      <c r="G600" s="220" t="s">
        <v>321</v>
      </c>
      <c r="H600" s="221">
        <v>1</v>
      </c>
      <c r="I600" s="222"/>
      <c r="J600" s="223">
        <f>ROUND(I600*H600,2)</f>
        <v>0</v>
      </c>
      <c r="K600" s="219" t="s">
        <v>239</v>
      </c>
      <c r="L600" s="45"/>
      <c r="M600" s="224" t="s">
        <v>1</v>
      </c>
      <c r="N600" s="225" t="s">
        <v>43</v>
      </c>
      <c r="O600" s="92"/>
      <c r="P600" s="226">
        <f>O600*H600</f>
        <v>0</v>
      </c>
      <c r="Q600" s="226">
        <v>0</v>
      </c>
      <c r="R600" s="226">
        <f>Q600*H600</f>
        <v>0</v>
      </c>
      <c r="S600" s="226">
        <v>0</v>
      </c>
      <c r="T600" s="227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28" t="s">
        <v>240</v>
      </c>
      <c r="AT600" s="228" t="s">
        <v>236</v>
      </c>
      <c r="AU600" s="228" t="s">
        <v>88</v>
      </c>
      <c r="AY600" s="18" t="s">
        <v>234</v>
      </c>
      <c r="BE600" s="229">
        <f>IF(N600="základní",J600,0)</f>
        <v>0</v>
      </c>
      <c r="BF600" s="229">
        <f>IF(N600="snížená",J600,0)</f>
        <v>0</v>
      </c>
      <c r="BG600" s="229">
        <f>IF(N600="zákl. přenesená",J600,0)</f>
        <v>0</v>
      </c>
      <c r="BH600" s="229">
        <f>IF(N600="sníž. přenesená",J600,0)</f>
        <v>0</v>
      </c>
      <c r="BI600" s="229">
        <f>IF(N600="nulová",J600,0)</f>
        <v>0</v>
      </c>
      <c r="BJ600" s="18" t="s">
        <v>86</v>
      </c>
      <c r="BK600" s="229">
        <f>ROUND(I600*H600,2)</f>
        <v>0</v>
      </c>
      <c r="BL600" s="18" t="s">
        <v>240</v>
      </c>
      <c r="BM600" s="228" t="s">
        <v>833</v>
      </c>
    </row>
    <row r="601" s="13" customFormat="1">
      <c r="A601" s="13"/>
      <c r="B601" s="230"/>
      <c r="C601" s="231"/>
      <c r="D601" s="232" t="s">
        <v>242</v>
      </c>
      <c r="E601" s="233" t="s">
        <v>1</v>
      </c>
      <c r="F601" s="234" t="s">
        <v>86</v>
      </c>
      <c r="G601" s="231"/>
      <c r="H601" s="235">
        <v>1</v>
      </c>
      <c r="I601" s="236"/>
      <c r="J601" s="231"/>
      <c r="K601" s="231"/>
      <c r="L601" s="237"/>
      <c r="M601" s="238"/>
      <c r="N601" s="239"/>
      <c r="O601" s="239"/>
      <c r="P601" s="239"/>
      <c r="Q601" s="239"/>
      <c r="R601" s="239"/>
      <c r="S601" s="239"/>
      <c r="T601" s="24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1" t="s">
        <v>242</v>
      </c>
      <c r="AU601" s="241" t="s">
        <v>88</v>
      </c>
      <c r="AV601" s="13" t="s">
        <v>88</v>
      </c>
      <c r="AW601" s="13" t="s">
        <v>34</v>
      </c>
      <c r="AX601" s="13" t="s">
        <v>86</v>
      </c>
      <c r="AY601" s="241" t="s">
        <v>234</v>
      </c>
    </row>
    <row r="602" s="2" customFormat="1" ht="24.15" customHeight="1">
      <c r="A602" s="39"/>
      <c r="B602" s="40"/>
      <c r="C602" s="217" t="s">
        <v>834</v>
      </c>
      <c r="D602" s="217" t="s">
        <v>236</v>
      </c>
      <c r="E602" s="218" t="s">
        <v>835</v>
      </c>
      <c r="F602" s="219" t="s">
        <v>836</v>
      </c>
      <c r="G602" s="220" t="s">
        <v>837</v>
      </c>
      <c r="H602" s="221">
        <v>2</v>
      </c>
      <c r="I602" s="222"/>
      <c r="J602" s="223">
        <f>ROUND(I602*H602,2)</f>
        <v>0</v>
      </c>
      <c r="K602" s="219" t="s">
        <v>239</v>
      </c>
      <c r="L602" s="45"/>
      <c r="M602" s="224" t="s">
        <v>1</v>
      </c>
      <c r="N602" s="225" t="s">
        <v>43</v>
      </c>
      <c r="O602" s="92"/>
      <c r="P602" s="226">
        <f>O602*H602</f>
        <v>0</v>
      </c>
      <c r="Q602" s="226">
        <v>0</v>
      </c>
      <c r="R602" s="226">
        <f>Q602*H602</f>
        <v>0</v>
      </c>
      <c r="S602" s="226">
        <v>0</v>
      </c>
      <c r="T602" s="227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28" t="s">
        <v>240</v>
      </c>
      <c r="AT602" s="228" t="s">
        <v>236</v>
      </c>
      <c r="AU602" s="228" t="s">
        <v>88</v>
      </c>
      <c r="AY602" s="18" t="s">
        <v>234</v>
      </c>
      <c r="BE602" s="229">
        <f>IF(N602="základní",J602,0)</f>
        <v>0</v>
      </c>
      <c r="BF602" s="229">
        <f>IF(N602="snížená",J602,0)</f>
        <v>0</v>
      </c>
      <c r="BG602" s="229">
        <f>IF(N602="zákl. přenesená",J602,0)</f>
        <v>0</v>
      </c>
      <c r="BH602" s="229">
        <f>IF(N602="sníž. přenesená",J602,0)</f>
        <v>0</v>
      </c>
      <c r="BI602" s="229">
        <f>IF(N602="nulová",J602,0)</f>
        <v>0</v>
      </c>
      <c r="BJ602" s="18" t="s">
        <v>86</v>
      </c>
      <c r="BK602" s="229">
        <f>ROUND(I602*H602,2)</f>
        <v>0</v>
      </c>
      <c r="BL602" s="18" t="s">
        <v>240</v>
      </c>
      <c r="BM602" s="228" t="s">
        <v>838</v>
      </c>
    </row>
    <row r="603" s="13" customFormat="1">
      <c r="A603" s="13"/>
      <c r="B603" s="230"/>
      <c r="C603" s="231"/>
      <c r="D603" s="232" t="s">
        <v>242</v>
      </c>
      <c r="E603" s="233" t="s">
        <v>1</v>
      </c>
      <c r="F603" s="234" t="s">
        <v>88</v>
      </c>
      <c r="G603" s="231"/>
      <c r="H603" s="235">
        <v>2</v>
      </c>
      <c r="I603" s="236"/>
      <c r="J603" s="231"/>
      <c r="K603" s="231"/>
      <c r="L603" s="237"/>
      <c r="M603" s="238"/>
      <c r="N603" s="239"/>
      <c r="O603" s="239"/>
      <c r="P603" s="239"/>
      <c r="Q603" s="239"/>
      <c r="R603" s="239"/>
      <c r="S603" s="239"/>
      <c r="T603" s="24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1" t="s">
        <v>242</v>
      </c>
      <c r="AU603" s="241" t="s">
        <v>88</v>
      </c>
      <c r="AV603" s="13" t="s">
        <v>88</v>
      </c>
      <c r="AW603" s="13" t="s">
        <v>34</v>
      </c>
      <c r="AX603" s="13" t="s">
        <v>86</v>
      </c>
      <c r="AY603" s="241" t="s">
        <v>234</v>
      </c>
    </row>
    <row r="604" s="2" customFormat="1" ht="24.15" customHeight="1">
      <c r="A604" s="39"/>
      <c r="B604" s="40"/>
      <c r="C604" s="217" t="s">
        <v>839</v>
      </c>
      <c r="D604" s="217" t="s">
        <v>236</v>
      </c>
      <c r="E604" s="218" t="s">
        <v>840</v>
      </c>
      <c r="F604" s="219" t="s">
        <v>841</v>
      </c>
      <c r="G604" s="220" t="s">
        <v>837</v>
      </c>
      <c r="H604" s="221">
        <v>2</v>
      </c>
      <c r="I604" s="222"/>
      <c r="J604" s="223">
        <f>ROUND(I604*H604,2)</f>
        <v>0</v>
      </c>
      <c r="K604" s="219" t="s">
        <v>239</v>
      </c>
      <c r="L604" s="45"/>
      <c r="M604" s="224" t="s">
        <v>1</v>
      </c>
      <c r="N604" s="225" t="s">
        <v>43</v>
      </c>
      <c r="O604" s="92"/>
      <c r="P604" s="226">
        <f>O604*H604</f>
        <v>0</v>
      </c>
      <c r="Q604" s="226">
        <v>0</v>
      </c>
      <c r="R604" s="226">
        <f>Q604*H604</f>
        <v>0</v>
      </c>
      <c r="S604" s="226">
        <v>0</v>
      </c>
      <c r="T604" s="227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28" t="s">
        <v>240</v>
      </c>
      <c r="AT604" s="228" t="s">
        <v>236</v>
      </c>
      <c r="AU604" s="228" t="s">
        <v>88</v>
      </c>
      <c r="AY604" s="18" t="s">
        <v>234</v>
      </c>
      <c r="BE604" s="229">
        <f>IF(N604="základní",J604,0)</f>
        <v>0</v>
      </c>
      <c r="BF604" s="229">
        <f>IF(N604="snížená",J604,0)</f>
        <v>0</v>
      </c>
      <c r="BG604" s="229">
        <f>IF(N604="zákl. přenesená",J604,0)</f>
        <v>0</v>
      </c>
      <c r="BH604" s="229">
        <f>IF(N604="sníž. přenesená",J604,0)</f>
        <v>0</v>
      </c>
      <c r="BI604" s="229">
        <f>IF(N604="nulová",J604,0)</f>
        <v>0</v>
      </c>
      <c r="BJ604" s="18" t="s">
        <v>86</v>
      </c>
      <c r="BK604" s="229">
        <f>ROUND(I604*H604,2)</f>
        <v>0</v>
      </c>
      <c r="BL604" s="18" t="s">
        <v>240</v>
      </c>
      <c r="BM604" s="228" t="s">
        <v>842</v>
      </c>
    </row>
    <row r="605" s="13" customFormat="1">
      <c r="A605" s="13"/>
      <c r="B605" s="230"/>
      <c r="C605" s="231"/>
      <c r="D605" s="232" t="s">
        <v>242</v>
      </c>
      <c r="E605" s="233" t="s">
        <v>1</v>
      </c>
      <c r="F605" s="234" t="s">
        <v>88</v>
      </c>
      <c r="G605" s="231"/>
      <c r="H605" s="235">
        <v>2</v>
      </c>
      <c r="I605" s="236"/>
      <c r="J605" s="231"/>
      <c r="K605" s="231"/>
      <c r="L605" s="237"/>
      <c r="M605" s="238"/>
      <c r="N605" s="239"/>
      <c r="O605" s="239"/>
      <c r="P605" s="239"/>
      <c r="Q605" s="239"/>
      <c r="R605" s="239"/>
      <c r="S605" s="239"/>
      <c r="T605" s="24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1" t="s">
        <v>242</v>
      </c>
      <c r="AU605" s="241" t="s">
        <v>88</v>
      </c>
      <c r="AV605" s="13" t="s">
        <v>88</v>
      </c>
      <c r="AW605" s="13" t="s">
        <v>34</v>
      </c>
      <c r="AX605" s="13" t="s">
        <v>86</v>
      </c>
      <c r="AY605" s="241" t="s">
        <v>234</v>
      </c>
    </row>
    <row r="606" s="2" customFormat="1" ht="24.15" customHeight="1">
      <c r="A606" s="39"/>
      <c r="B606" s="40"/>
      <c r="C606" s="217" t="s">
        <v>843</v>
      </c>
      <c r="D606" s="217" t="s">
        <v>236</v>
      </c>
      <c r="E606" s="218" t="s">
        <v>844</v>
      </c>
      <c r="F606" s="219" t="s">
        <v>845</v>
      </c>
      <c r="G606" s="220" t="s">
        <v>837</v>
      </c>
      <c r="H606" s="221">
        <v>120</v>
      </c>
      <c r="I606" s="222"/>
      <c r="J606" s="223">
        <f>ROUND(I606*H606,2)</f>
        <v>0</v>
      </c>
      <c r="K606" s="219" t="s">
        <v>239</v>
      </c>
      <c r="L606" s="45"/>
      <c r="M606" s="224" t="s">
        <v>1</v>
      </c>
      <c r="N606" s="225" t="s">
        <v>43</v>
      </c>
      <c r="O606" s="92"/>
      <c r="P606" s="226">
        <f>O606*H606</f>
        <v>0</v>
      </c>
      <c r="Q606" s="226">
        <v>0</v>
      </c>
      <c r="R606" s="226">
        <f>Q606*H606</f>
        <v>0</v>
      </c>
      <c r="S606" s="226">
        <v>0</v>
      </c>
      <c r="T606" s="227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28" t="s">
        <v>240</v>
      </c>
      <c r="AT606" s="228" t="s">
        <v>236</v>
      </c>
      <c r="AU606" s="228" t="s">
        <v>88</v>
      </c>
      <c r="AY606" s="18" t="s">
        <v>234</v>
      </c>
      <c r="BE606" s="229">
        <f>IF(N606="základní",J606,0)</f>
        <v>0</v>
      </c>
      <c r="BF606" s="229">
        <f>IF(N606="snížená",J606,0)</f>
        <v>0</v>
      </c>
      <c r="BG606" s="229">
        <f>IF(N606="zákl. přenesená",J606,0)</f>
        <v>0</v>
      </c>
      <c r="BH606" s="229">
        <f>IF(N606="sníž. přenesená",J606,0)</f>
        <v>0</v>
      </c>
      <c r="BI606" s="229">
        <f>IF(N606="nulová",J606,0)</f>
        <v>0</v>
      </c>
      <c r="BJ606" s="18" t="s">
        <v>86</v>
      </c>
      <c r="BK606" s="229">
        <f>ROUND(I606*H606,2)</f>
        <v>0</v>
      </c>
      <c r="BL606" s="18" t="s">
        <v>240</v>
      </c>
      <c r="BM606" s="228" t="s">
        <v>846</v>
      </c>
    </row>
    <row r="607" s="13" customFormat="1">
      <c r="A607" s="13"/>
      <c r="B607" s="230"/>
      <c r="C607" s="231"/>
      <c r="D607" s="232" t="s">
        <v>242</v>
      </c>
      <c r="E607" s="233" t="s">
        <v>1</v>
      </c>
      <c r="F607" s="234" t="s">
        <v>847</v>
      </c>
      <c r="G607" s="231"/>
      <c r="H607" s="235">
        <v>120</v>
      </c>
      <c r="I607" s="236"/>
      <c r="J607" s="231"/>
      <c r="K607" s="231"/>
      <c r="L607" s="237"/>
      <c r="M607" s="238"/>
      <c r="N607" s="239"/>
      <c r="O607" s="239"/>
      <c r="P607" s="239"/>
      <c r="Q607" s="239"/>
      <c r="R607" s="239"/>
      <c r="S607" s="239"/>
      <c r="T607" s="24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1" t="s">
        <v>242</v>
      </c>
      <c r="AU607" s="241" t="s">
        <v>88</v>
      </c>
      <c r="AV607" s="13" t="s">
        <v>88</v>
      </c>
      <c r="AW607" s="13" t="s">
        <v>34</v>
      </c>
      <c r="AX607" s="13" t="s">
        <v>86</v>
      </c>
      <c r="AY607" s="241" t="s">
        <v>234</v>
      </c>
    </row>
    <row r="608" s="12" customFormat="1" ht="22.8" customHeight="1">
      <c r="A608" s="12"/>
      <c r="B608" s="201"/>
      <c r="C608" s="202"/>
      <c r="D608" s="203" t="s">
        <v>77</v>
      </c>
      <c r="E608" s="215" t="s">
        <v>848</v>
      </c>
      <c r="F608" s="215" t="s">
        <v>849</v>
      </c>
      <c r="G608" s="202"/>
      <c r="H608" s="202"/>
      <c r="I608" s="205"/>
      <c r="J608" s="216">
        <f>BK608</f>
        <v>0</v>
      </c>
      <c r="K608" s="202"/>
      <c r="L608" s="207"/>
      <c r="M608" s="208"/>
      <c r="N608" s="209"/>
      <c r="O608" s="209"/>
      <c r="P608" s="210">
        <f>SUM(P609:P615)</f>
        <v>0</v>
      </c>
      <c r="Q608" s="209"/>
      <c r="R608" s="210">
        <f>SUM(R609:R615)</f>
        <v>0</v>
      </c>
      <c r="S608" s="209"/>
      <c r="T608" s="211">
        <f>SUM(T609:T615)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12" t="s">
        <v>86</v>
      </c>
      <c r="AT608" s="213" t="s">
        <v>77</v>
      </c>
      <c r="AU608" s="213" t="s">
        <v>86</v>
      </c>
      <c r="AY608" s="212" t="s">
        <v>234</v>
      </c>
      <c r="BK608" s="214">
        <f>SUM(BK609:BK615)</f>
        <v>0</v>
      </c>
    </row>
    <row r="609" s="2" customFormat="1" ht="33" customHeight="1">
      <c r="A609" s="39"/>
      <c r="B609" s="40"/>
      <c r="C609" s="217" t="s">
        <v>850</v>
      </c>
      <c r="D609" s="217" t="s">
        <v>236</v>
      </c>
      <c r="E609" s="218" t="s">
        <v>851</v>
      </c>
      <c r="F609" s="219" t="s">
        <v>852</v>
      </c>
      <c r="G609" s="220" t="s">
        <v>278</v>
      </c>
      <c r="H609" s="221">
        <v>44.079000000000001</v>
      </c>
      <c r="I609" s="222"/>
      <c r="J609" s="223">
        <f>ROUND(I609*H609,2)</f>
        <v>0</v>
      </c>
      <c r="K609" s="219" t="s">
        <v>239</v>
      </c>
      <c r="L609" s="45"/>
      <c r="M609" s="224" t="s">
        <v>1</v>
      </c>
      <c r="N609" s="225" t="s">
        <v>43</v>
      </c>
      <c r="O609" s="92"/>
      <c r="P609" s="226">
        <f>O609*H609</f>
        <v>0</v>
      </c>
      <c r="Q609" s="226">
        <v>0</v>
      </c>
      <c r="R609" s="226">
        <f>Q609*H609</f>
        <v>0</v>
      </c>
      <c r="S609" s="226">
        <v>0</v>
      </c>
      <c r="T609" s="227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28" t="s">
        <v>240</v>
      </c>
      <c r="AT609" s="228" t="s">
        <v>236</v>
      </c>
      <c r="AU609" s="228" t="s">
        <v>88</v>
      </c>
      <c r="AY609" s="18" t="s">
        <v>234</v>
      </c>
      <c r="BE609" s="229">
        <f>IF(N609="základní",J609,0)</f>
        <v>0</v>
      </c>
      <c r="BF609" s="229">
        <f>IF(N609="snížená",J609,0)</f>
        <v>0</v>
      </c>
      <c r="BG609" s="229">
        <f>IF(N609="zákl. přenesená",J609,0)</f>
        <v>0</v>
      </c>
      <c r="BH609" s="229">
        <f>IF(N609="sníž. přenesená",J609,0)</f>
        <v>0</v>
      </c>
      <c r="BI609" s="229">
        <f>IF(N609="nulová",J609,0)</f>
        <v>0</v>
      </c>
      <c r="BJ609" s="18" t="s">
        <v>86</v>
      </c>
      <c r="BK609" s="229">
        <f>ROUND(I609*H609,2)</f>
        <v>0</v>
      </c>
      <c r="BL609" s="18" t="s">
        <v>240</v>
      </c>
      <c r="BM609" s="228" t="s">
        <v>853</v>
      </c>
    </row>
    <row r="610" s="2" customFormat="1" ht="24.15" customHeight="1">
      <c r="A610" s="39"/>
      <c r="B610" s="40"/>
      <c r="C610" s="217" t="s">
        <v>854</v>
      </c>
      <c r="D610" s="217" t="s">
        <v>236</v>
      </c>
      <c r="E610" s="218" t="s">
        <v>855</v>
      </c>
      <c r="F610" s="219" t="s">
        <v>856</v>
      </c>
      <c r="G610" s="220" t="s">
        <v>278</v>
      </c>
      <c r="H610" s="221">
        <v>44.079000000000001</v>
      </c>
      <c r="I610" s="222"/>
      <c r="J610" s="223">
        <f>ROUND(I610*H610,2)</f>
        <v>0</v>
      </c>
      <c r="K610" s="219" t="s">
        <v>239</v>
      </c>
      <c r="L610" s="45"/>
      <c r="M610" s="224" t="s">
        <v>1</v>
      </c>
      <c r="N610" s="225" t="s">
        <v>43</v>
      </c>
      <c r="O610" s="92"/>
      <c r="P610" s="226">
        <f>O610*H610</f>
        <v>0</v>
      </c>
      <c r="Q610" s="226">
        <v>0</v>
      </c>
      <c r="R610" s="226">
        <f>Q610*H610</f>
        <v>0</v>
      </c>
      <c r="S610" s="226">
        <v>0</v>
      </c>
      <c r="T610" s="227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8" t="s">
        <v>240</v>
      </c>
      <c r="AT610" s="228" t="s">
        <v>236</v>
      </c>
      <c r="AU610" s="228" t="s">
        <v>88</v>
      </c>
      <c r="AY610" s="18" t="s">
        <v>234</v>
      </c>
      <c r="BE610" s="229">
        <f>IF(N610="základní",J610,0)</f>
        <v>0</v>
      </c>
      <c r="BF610" s="229">
        <f>IF(N610="snížená",J610,0)</f>
        <v>0</v>
      </c>
      <c r="BG610" s="229">
        <f>IF(N610="zákl. přenesená",J610,0)</f>
        <v>0</v>
      </c>
      <c r="BH610" s="229">
        <f>IF(N610="sníž. přenesená",J610,0)</f>
        <v>0</v>
      </c>
      <c r="BI610" s="229">
        <f>IF(N610="nulová",J610,0)</f>
        <v>0</v>
      </c>
      <c r="BJ610" s="18" t="s">
        <v>86</v>
      </c>
      <c r="BK610" s="229">
        <f>ROUND(I610*H610,2)</f>
        <v>0</v>
      </c>
      <c r="BL610" s="18" t="s">
        <v>240</v>
      </c>
      <c r="BM610" s="228" t="s">
        <v>857</v>
      </c>
    </row>
    <row r="611" s="2" customFormat="1" ht="24.15" customHeight="1">
      <c r="A611" s="39"/>
      <c r="B611" s="40"/>
      <c r="C611" s="217" t="s">
        <v>858</v>
      </c>
      <c r="D611" s="217" t="s">
        <v>236</v>
      </c>
      <c r="E611" s="218" t="s">
        <v>859</v>
      </c>
      <c r="F611" s="219" t="s">
        <v>860</v>
      </c>
      <c r="G611" s="220" t="s">
        <v>278</v>
      </c>
      <c r="H611" s="221">
        <v>220.39500000000001</v>
      </c>
      <c r="I611" s="222"/>
      <c r="J611" s="223">
        <f>ROUND(I611*H611,2)</f>
        <v>0</v>
      </c>
      <c r="K611" s="219" t="s">
        <v>239</v>
      </c>
      <c r="L611" s="45"/>
      <c r="M611" s="224" t="s">
        <v>1</v>
      </c>
      <c r="N611" s="225" t="s">
        <v>43</v>
      </c>
      <c r="O611" s="92"/>
      <c r="P611" s="226">
        <f>O611*H611</f>
        <v>0</v>
      </c>
      <c r="Q611" s="226">
        <v>0</v>
      </c>
      <c r="R611" s="226">
        <f>Q611*H611</f>
        <v>0</v>
      </c>
      <c r="S611" s="226">
        <v>0</v>
      </c>
      <c r="T611" s="227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28" t="s">
        <v>240</v>
      </c>
      <c r="AT611" s="228" t="s">
        <v>236</v>
      </c>
      <c r="AU611" s="228" t="s">
        <v>88</v>
      </c>
      <c r="AY611" s="18" t="s">
        <v>234</v>
      </c>
      <c r="BE611" s="229">
        <f>IF(N611="základní",J611,0)</f>
        <v>0</v>
      </c>
      <c r="BF611" s="229">
        <f>IF(N611="snížená",J611,0)</f>
        <v>0</v>
      </c>
      <c r="BG611" s="229">
        <f>IF(N611="zákl. přenesená",J611,0)</f>
        <v>0</v>
      </c>
      <c r="BH611" s="229">
        <f>IF(N611="sníž. přenesená",J611,0)</f>
        <v>0</v>
      </c>
      <c r="BI611" s="229">
        <f>IF(N611="nulová",J611,0)</f>
        <v>0</v>
      </c>
      <c r="BJ611" s="18" t="s">
        <v>86</v>
      </c>
      <c r="BK611" s="229">
        <f>ROUND(I611*H611,2)</f>
        <v>0</v>
      </c>
      <c r="BL611" s="18" t="s">
        <v>240</v>
      </c>
      <c r="BM611" s="228" t="s">
        <v>861</v>
      </c>
    </row>
    <row r="612" s="13" customFormat="1">
      <c r="A612" s="13"/>
      <c r="B612" s="230"/>
      <c r="C612" s="231"/>
      <c r="D612" s="232" t="s">
        <v>242</v>
      </c>
      <c r="E612" s="231"/>
      <c r="F612" s="234" t="s">
        <v>862</v>
      </c>
      <c r="G612" s="231"/>
      <c r="H612" s="235">
        <v>220.39500000000001</v>
      </c>
      <c r="I612" s="236"/>
      <c r="J612" s="231"/>
      <c r="K612" s="231"/>
      <c r="L612" s="237"/>
      <c r="M612" s="238"/>
      <c r="N612" s="239"/>
      <c r="O612" s="239"/>
      <c r="P612" s="239"/>
      <c r="Q612" s="239"/>
      <c r="R612" s="239"/>
      <c r="S612" s="239"/>
      <c r="T612" s="24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1" t="s">
        <v>242</v>
      </c>
      <c r="AU612" s="241" t="s">
        <v>88</v>
      </c>
      <c r="AV612" s="13" t="s">
        <v>88</v>
      </c>
      <c r="AW612" s="13" t="s">
        <v>4</v>
      </c>
      <c r="AX612" s="13" t="s">
        <v>86</v>
      </c>
      <c r="AY612" s="241" t="s">
        <v>234</v>
      </c>
    </row>
    <row r="613" s="2" customFormat="1" ht="33" customHeight="1">
      <c r="A613" s="39"/>
      <c r="B613" s="40"/>
      <c r="C613" s="217" t="s">
        <v>863</v>
      </c>
      <c r="D613" s="217" t="s">
        <v>236</v>
      </c>
      <c r="E613" s="218" t="s">
        <v>864</v>
      </c>
      <c r="F613" s="219" t="s">
        <v>865</v>
      </c>
      <c r="G613" s="220" t="s">
        <v>278</v>
      </c>
      <c r="H613" s="221">
        <v>43.545000000000002</v>
      </c>
      <c r="I613" s="222"/>
      <c r="J613" s="223">
        <f>ROUND(I613*H613,2)</f>
        <v>0</v>
      </c>
      <c r="K613" s="219" t="s">
        <v>239</v>
      </c>
      <c r="L613" s="45"/>
      <c r="M613" s="224" t="s">
        <v>1</v>
      </c>
      <c r="N613" s="225" t="s">
        <v>43</v>
      </c>
      <c r="O613" s="92"/>
      <c r="P613" s="226">
        <f>O613*H613</f>
        <v>0</v>
      </c>
      <c r="Q613" s="226">
        <v>0</v>
      </c>
      <c r="R613" s="226">
        <f>Q613*H613</f>
        <v>0</v>
      </c>
      <c r="S613" s="226">
        <v>0</v>
      </c>
      <c r="T613" s="227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28" t="s">
        <v>240</v>
      </c>
      <c r="AT613" s="228" t="s">
        <v>236</v>
      </c>
      <c r="AU613" s="228" t="s">
        <v>88</v>
      </c>
      <c r="AY613" s="18" t="s">
        <v>234</v>
      </c>
      <c r="BE613" s="229">
        <f>IF(N613="základní",J613,0)</f>
        <v>0</v>
      </c>
      <c r="BF613" s="229">
        <f>IF(N613="snížená",J613,0)</f>
        <v>0</v>
      </c>
      <c r="BG613" s="229">
        <f>IF(N613="zákl. přenesená",J613,0)</f>
        <v>0</v>
      </c>
      <c r="BH613" s="229">
        <f>IF(N613="sníž. přenesená",J613,0)</f>
        <v>0</v>
      </c>
      <c r="BI613" s="229">
        <f>IF(N613="nulová",J613,0)</f>
        <v>0</v>
      </c>
      <c r="BJ613" s="18" t="s">
        <v>86</v>
      </c>
      <c r="BK613" s="229">
        <f>ROUND(I613*H613,2)</f>
        <v>0</v>
      </c>
      <c r="BL613" s="18" t="s">
        <v>240</v>
      </c>
      <c r="BM613" s="228" t="s">
        <v>866</v>
      </c>
    </row>
    <row r="614" s="2" customFormat="1" ht="33" customHeight="1">
      <c r="A614" s="39"/>
      <c r="B614" s="40"/>
      <c r="C614" s="217" t="s">
        <v>867</v>
      </c>
      <c r="D614" s="217" t="s">
        <v>236</v>
      </c>
      <c r="E614" s="218" t="s">
        <v>868</v>
      </c>
      <c r="F614" s="219" t="s">
        <v>869</v>
      </c>
      <c r="G614" s="220" t="s">
        <v>278</v>
      </c>
      <c r="H614" s="221">
        <v>0.53400000000000003</v>
      </c>
      <c r="I614" s="222"/>
      <c r="J614" s="223">
        <f>ROUND(I614*H614,2)</f>
        <v>0</v>
      </c>
      <c r="K614" s="219" t="s">
        <v>239</v>
      </c>
      <c r="L614" s="45"/>
      <c r="M614" s="224" t="s">
        <v>1</v>
      </c>
      <c r="N614" s="225" t="s">
        <v>43</v>
      </c>
      <c r="O614" s="92"/>
      <c r="P614" s="226">
        <f>O614*H614</f>
        <v>0</v>
      </c>
      <c r="Q614" s="226">
        <v>0</v>
      </c>
      <c r="R614" s="226">
        <f>Q614*H614</f>
        <v>0</v>
      </c>
      <c r="S614" s="226">
        <v>0</v>
      </c>
      <c r="T614" s="227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28" t="s">
        <v>240</v>
      </c>
      <c r="AT614" s="228" t="s">
        <v>236</v>
      </c>
      <c r="AU614" s="228" t="s">
        <v>88</v>
      </c>
      <c r="AY614" s="18" t="s">
        <v>234</v>
      </c>
      <c r="BE614" s="229">
        <f>IF(N614="základní",J614,0)</f>
        <v>0</v>
      </c>
      <c r="BF614" s="229">
        <f>IF(N614="snížená",J614,0)</f>
        <v>0</v>
      </c>
      <c r="BG614" s="229">
        <f>IF(N614="zákl. přenesená",J614,0)</f>
        <v>0</v>
      </c>
      <c r="BH614" s="229">
        <f>IF(N614="sníž. přenesená",J614,0)</f>
        <v>0</v>
      </c>
      <c r="BI614" s="229">
        <f>IF(N614="nulová",J614,0)</f>
        <v>0</v>
      </c>
      <c r="BJ614" s="18" t="s">
        <v>86</v>
      </c>
      <c r="BK614" s="229">
        <f>ROUND(I614*H614,2)</f>
        <v>0</v>
      </c>
      <c r="BL614" s="18" t="s">
        <v>240</v>
      </c>
      <c r="BM614" s="228" t="s">
        <v>870</v>
      </c>
    </row>
    <row r="615" s="2" customFormat="1" ht="24.15" customHeight="1">
      <c r="A615" s="39"/>
      <c r="B615" s="40"/>
      <c r="C615" s="217" t="s">
        <v>871</v>
      </c>
      <c r="D615" s="217" t="s">
        <v>236</v>
      </c>
      <c r="E615" s="218" t="s">
        <v>872</v>
      </c>
      <c r="F615" s="219" t="s">
        <v>873</v>
      </c>
      <c r="G615" s="220" t="s">
        <v>278</v>
      </c>
      <c r="H615" s="221">
        <v>44.079000000000001</v>
      </c>
      <c r="I615" s="222"/>
      <c r="J615" s="223">
        <f>ROUND(I615*H615,2)</f>
        <v>0</v>
      </c>
      <c r="K615" s="219" t="s">
        <v>239</v>
      </c>
      <c r="L615" s="45"/>
      <c r="M615" s="224" t="s">
        <v>1</v>
      </c>
      <c r="N615" s="225" t="s">
        <v>43</v>
      </c>
      <c r="O615" s="92"/>
      <c r="P615" s="226">
        <f>O615*H615</f>
        <v>0</v>
      </c>
      <c r="Q615" s="226">
        <v>0</v>
      </c>
      <c r="R615" s="226">
        <f>Q615*H615</f>
        <v>0</v>
      </c>
      <c r="S615" s="226">
        <v>0</v>
      </c>
      <c r="T615" s="227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28" t="s">
        <v>240</v>
      </c>
      <c r="AT615" s="228" t="s">
        <v>236</v>
      </c>
      <c r="AU615" s="228" t="s">
        <v>88</v>
      </c>
      <c r="AY615" s="18" t="s">
        <v>234</v>
      </c>
      <c r="BE615" s="229">
        <f>IF(N615="základní",J615,0)</f>
        <v>0</v>
      </c>
      <c r="BF615" s="229">
        <f>IF(N615="snížená",J615,0)</f>
        <v>0</v>
      </c>
      <c r="BG615" s="229">
        <f>IF(N615="zákl. přenesená",J615,0)</f>
        <v>0</v>
      </c>
      <c r="BH615" s="229">
        <f>IF(N615="sníž. přenesená",J615,0)</f>
        <v>0</v>
      </c>
      <c r="BI615" s="229">
        <f>IF(N615="nulová",J615,0)</f>
        <v>0</v>
      </c>
      <c r="BJ615" s="18" t="s">
        <v>86</v>
      </c>
      <c r="BK615" s="229">
        <f>ROUND(I615*H615,2)</f>
        <v>0</v>
      </c>
      <c r="BL615" s="18" t="s">
        <v>240</v>
      </c>
      <c r="BM615" s="228" t="s">
        <v>874</v>
      </c>
    </row>
    <row r="616" s="12" customFormat="1" ht="22.8" customHeight="1">
      <c r="A616" s="12"/>
      <c r="B616" s="201"/>
      <c r="C616" s="202"/>
      <c r="D616" s="203" t="s">
        <v>77</v>
      </c>
      <c r="E616" s="215" t="s">
        <v>875</v>
      </c>
      <c r="F616" s="215" t="s">
        <v>876</v>
      </c>
      <c r="G616" s="202"/>
      <c r="H616" s="202"/>
      <c r="I616" s="205"/>
      <c r="J616" s="216">
        <f>BK616</f>
        <v>0</v>
      </c>
      <c r="K616" s="202"/>
      <c r="L616" s="207"/>
      <c r="M616" s="208"/>
      <c r="N616" s="209"/>
      <c r="O616" s="209"/>
      <c r="P616" s="210">
        <f>SUM(P617:P618)</f>
        <v>0</v>
      </c>
      <c r="Q616" s="209"/>
      <c r="R616" s="210">
        <f>SUM(R617:R618)</f>
        <v>0</v>
      </c>
      <c r="S616" s="209"/>
      <c r="T616" s="211">
        <f>SUM(T617:T618)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12" t="s">
        <v>86</v>
      </c>
      <c r="AT616" s="213" t="s">
        <v>77</v>
      </c>
      <c r="AU616" s="213" t="s">
        <v>86</v>
      </c>
      <c r="AY616" s="212" t="s">
        <v>234</v>
      </c>
      <c r="BK616" s="214">
        <f>SUM(BK617:BK618)</f>
        <v>0</v>
      </c>
    </row>
    <row r="617" s="2" customFormat="1" ht="16.5" customHeight="1">
      <c r="A617" s="39"/>
      <c r="B617" s="40"/>
      <c r="C617" s="217" t="s">
        <v>877</v>
      </c>
      <c r="D617" s="217" t="s">
        <v>236</v>
      </c>
      <c r="E617" s="218" t="s">
        <v>878</v>
      </c>
      <c r="F617" s="219" t="s">
        <v>879</v>
      </c>
      <c r="G617" s="220" t="s">
        <v>278</v>
      </c>
      <c r="H617" s="221">
        <v>42.941000000000002</v>
      </c>
      <c r="I617" s="222"/>
      <c r="J617" s="223">
        <f>ROUND(I617*H617,2)</f>
        <v>0</v>
      </c>
      <c r="K617" s="219" t="s">
        <v>239</v>
      </c>
      <c r="L617" s="45"/>
      <c r="M617" s="224" t="s">
        <v>1</v>
      </c>
      <c r="N617" s="225" t="s">
        <v>43</v>
      </c>
      <c r="O617" s="92"/>
      <c r="P617" s="226">
        <f>O617*H617</f>
        <v>0</v>
      </c>
      <c r="Q617" s="226">
        <v>0</v>
      </c>
      <c r="R617" s="226">
        <f>Q617*H617</f>
        <v>0</v>
      </c>
      <c r="S617" s="226">
        <v>0</v>
      </c>
      <c r="T617" s="227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28" t="s">
        <v>240</v>
      </c>
      <c r="AT617" s="228" t="s">
        <v>236</v>
      </c>
      <c r="AU617" s="228" t="s">
        <v>88</v>
      </c>
      <c r="AY617" s="18" t="s">
        <v>234</v>
      </c>
      <c r="BE617" s="229">
        <f>IF(N617="základní",J617,0)</f>
        <v>0</v>
      </c>
      <c r="BF617" s="229">
        <f>IF(N617="snížená",J617,0)</f>
        <v>0</v>
      </c>
      <c r="BG617" s="229">
        <f>IF(N617="zákl. přenesená",J617,0)</f>
        <v>0</v>
      </c>
      <c r="BH617" s="229">
        <f>IF(N617="sníž. přenesená",J617,0)</f>
        <v>0</v>
      </c>
      <c r="BI617" s="229">
        <f>IF(N617="nulová",J617,0)</f>
        <v>0</v>
      </c>
      <c r="BJ617" s="18" t="s">
        <v>86</v>
      </c>
      <c r="BK617" s="229">
        <f>ROUND(I617*H617,2)</f>
        <v>0</v>
      </c>
      <c r="BL617" s="18" t="s">
        <v>240</v>
      </c>
      <c r="BM617" s="228" t="s">
        <v>880</v>
      </c>
    </row>
    <row r="618" s="2" customFormat="1">
      <c r="A618" s="39"/>
      <c r="B618" s="40"/>
      <c r="C618" s="41"/>
      <c r="D618" s="232" t="s">
        <v>881</v>
      </c>
      <c r="E618" s="41"/>
      <c r="F618" s="284" t="s">
        <v>882</v>
      </c>
      <c r="G618" s="41"/>
      <c r="H618" s="41"/>
      <c r="I618" s="285"/>
      <c r="J618" s="41"/>
      <c r="K618" s="41"/>
      <c r="L618" s="45"/>
      <c r="M618" s="286"/>
      <c r="N618" s="287"/>
      <c r="O618" s="92"/>
      <c r="P618" s="92"/>
      <c r="Q618" s="92"/>
      <c r="R618" s="92"/>
      <c r="S618" s="92"/>
      <c r="T618" s="93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881</v>
      </c>
      <c r="AU618" s="18" t="s">
        <v>88</v>
      </c>
    </row>
    <row r="619" s="12" customFormat="1" ht="25.92" customHeight="1">
      <c r="A619" s="12"/>
      <c r="B619" s="201"/>
      <c r="C619" s="202"/>
      <c r="D619" s="203" t="s">
        <v>77</v>
      </c>
      <c r="E619" s="204" t="s">
        <v>883</v>
      </c>
      <c r="F619" s="204" t="s">
        <v>884</v>
      </c>
      <c r="G619" s="202"/>
      <c r="H619" s="202"/>
      <c r="I619" s="205"/>
      <c r="J619" s="206">
        <f>BK619</f>
        <v>0</v>
      </c>
      <c r="K619" s="202"/>
      <c r="L619" s="207"/>
      <c r="M619" s="208"/>
      <c r="N619" s="209"/>
      <c r="O619" s="209"/>
      <c r="P619" s="210">
        <f>P620+P686+P729+P761+P818+P827+P833+P856+P948+P988+P1009+P1068+P1083+P1164+P1212+P1275+P1295+P1335+P1359+P1463+P1492</f>
        <v>0</v>
      </c>
      <c r="Q619" s="209"/>
      <c r="R619" s="210">
        <f>R620+R686+R729+R761+R818+R827+R833+R856+R948+R988+R1009+R1068+R1083+R1164+R1212+R1275+R1295+R1335+R1359+R1463+R1492</f>
        <v>9.7150005200000002</v>
      </c>
      <c r="S619" s="209"/>
      <c r="T619" s="211">
        <f>T620+T686+T729+T761+T818+T827+T833+T856+T948+T988+T1009+T1068+T1083+T1164+T1212+T1275+T1295+T1335+T1359+T1463+T1492</f>
        <v>5.1909955000000014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12" t="s">
        <v>88</v>
      </c>
      <c r="AT619" s="213" t="s">
        <v>77</v>
      </c>
      <c r="AU619" s="213" t="s">
        <v>78</v>
      </c>
      <c r="AY619" s="212" t="s">
        <v>234</v>
      </c>
      <c r="BK619" s="214">
        <f>BK620+BK686+BK729+BK761+BK818+BK827+BK833+BK856+BK948+BK988+BK1009+BK1068+BK1083+BK1164+BK1212+BK1275+BK1295+BK1335+BK1359+BK1463+BK1492</f>
        <v>0</v>
      </c>
    </row>
    <row r="620" s="12" customFormat="1" ht="22.8" customHeight="1">
      <c r="A620" s="12"/>
      <c r="B620" s="201"/>
      <c r="C620" s="202"/>
      <c r="D620" s="203" t="s">
        <v>77</v>
      </c>
      <c r="E620" s="215" t="s">
        <v>885</v>
      </c>
      <c r="F620" s="215" t="s">
        <v>886</v>
      </c>
      <c r="G620" s="202"/>
      <c r="H620" s="202"/>
      <c r="I620" s="205"/>
      <c r="J620" s="216">
        <f>BK620</f>
        <v>0</v>
      </c>
      <c r="K620" s="202"/>
      <c r="L620" s="207"/>
      <c r="M620" s="208"/>
      <c r="N620" s="209"/>
      <c r="O620" s="209"/>
      <c r="P620" s="210">
        <f>SUM(P621:P685)</f>
        <v>0</v>
      </c>
      <c r="Q620" s="209"/>
      <c r="R620" s="210">
        <f>SUM(R621:R685)</f>
        <v>0.1069818</v>
      </c>
      <c r="S620" s="209"/>
      <c r="T620" s="211">
        <f>SUM(T621:T685)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12" t="s">
        <v>88</v>
      </c>
      <c r="AT620" s="213" t="s">
        <v>77</v>
      </c>
      <c r="AU620" s="213" t="s">
        <v>86</v>
      </c>
      <c r="AY620" s="212" t="s">
        <v>234</v>
      </c>
      <c r="BK620" s="214">
        <f>SUM(BK621:BK685)</f>
        <v>0</v>
      </c>
    </row>
    <row r="621" s="2" customFormat="1" ht="24.15" customHeight="1">
      <c r="A621" s="39"/>
      <c r="B621" s="40"/>
      <c r="C621" s="217" t="s">
        <v>887</v>
      </c>
      <c r="D621" s="217" t="s">
        <v>236</v>
      </c>
      <c r="E621" s="218" t="s">
        <v>888</v>
      </c>
      <c r="F621" s="219" t="s">
        <v>889</v>
      </c>
      <c r="G621" s="220" t="s">
        <v>131</v>
      </c>
      <c r="H621" s="221">
        <v>8.0999999999999996</v>
      </c>
      <c r="I621" s="222"/>
      <c r="J621" s="223">
        <f>ROUND(I621*H621,2)</f>
        <v>0</v>
      </c>
      <c r="K621" s="219" t="s">
        <v>239</v>
      </c>
      <c r="L621" s="45"/>
      <c r="M621" s="224" t="s">
        <v>1</v>
      </c>
      <c r="N621" s="225" t="s">
        <v>43</v>
      </c>
      <c r="O621" s="92"/>
      <c r="P621" s="226">
        <f>O621*H621</f>
        <v>0</v>
      </c>
      <c r="Q621" s="226">
        <v>0</v>
      </c>
      <c r="R621" s="226">
        <f>Q621*H621</f>
        <v>0</v>
      </c>
      <c r="S621" s="226">
        <v>0</v>
      </c>
      <c r="T621" s="227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28" t="s">
        <v>318</v>
      </c>
      <c r="AT621" s="228" t="s">
        <v>236</v>
      </c>
      <c r="AU621" s="228" t="s">
        <v>88</v>
      </c>
      <c r="AY621" s="18" t="s">
        <v>234</v>
      </c>
      <c r="BE621" s="229">
        <f>IF(N621="základní",J621,0)</f>
        <v>0</v>
      </c>
      <c r="BF621" s="229">
        <f>IF(N621="snížená",J621,0)</f>
        <v>0</v>
      </c>
      <c r="BG621" s="229">
        <f>IF(N621="zákl. přenesená",J621,0)</f>
        <v>0</v>
      </c>
      <c r="BH621" s="229">
        <f>IF(N621="sníž. přenesená",J621,0)</f>
        <v>0</v>
      </c>
      <c r="BI621" s="229">
        <f>IF(N621="nulová",J621,0)</f>
        <v>0</v>
      </c>
      <c r="BJ621" s="18" t="s">
        <v>86</v>
      </c>
      <c r="BK621" s="229">
        <f>ROUND(I621*H621,2)</f>
        <v>0</v>
      </c>
      <c r="BL621" s="18" t="s">
        <v>318</v>
      </c>
      <c r="BM621" s="228" t="s">
        <v>890</v>
      </c>
    </row>
    <row r="622" s="16" customFormat="1">
      <c r="A622" s="16"/>
      <c r="B622" s="264"/>
      <c r="C622" s="265"/>
      <c r="D622" s="232" t="s">
        <v>242</v>
      </c>
      <c r="E622" s="266" t="s">
        <v>1</v>
      </c>
      <c r="F622" s="267" t="s">
        <v>891</v>
      </c>
      <c r="G622" s="265"/>
      <c r="H622" s="266" t="s">
        <v>1</v>
      </c>
      <c r="I622" s="268"/>
      <c r="J622" s="265"/>
      <c r="K622" s="265"/>
      <c r="L622" s="269"/>
      <c r="M622" s="270"/>
      <c r="N622" s="271"/>
      <c r="O622" s="271"/>
      <c r="P622" s="271"/>
      <c r="Q622" s="271"/>
      <c r="R622" s="271"/>
      <c r="S622" s="271"/>
      <c r="T622" s="272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T622" s="273" t="s">
        <v>242</v>
      </c>
      <c r="AU622" s="273" t="s">
        <v>88</v>
      </c>
      <c r="AV622" s="16" t="s">
        <v>86</v>
      </c>
      <c r="AW622" s="16" t="s">
        <v>34</v>
      </c>
      <c r="AX622" s="16" t="s">
        <v>78</v>
      </c>
      <c r="AY622" s="273" t="s">
        <v>234</v>
      </c>
    </row>
    <row r="623" s="13" customFormat="1">
      <c r="A623" s="13"/>
      <c r="B623" s="230"/>
      <c r="C623" s="231"/>
      <c r="D623" s="232" t="s">
        <v>242</v>
      </c>
      <c r="E623" s="233" t="s">
        <v>1</v>
      </c>
      <c r="F623" s="234" t="s">
        <v>139</v>
      </c>
      <c r="G623" s="231"/>
      <c r="H623" s="235">
        <v>0.23999999999999999</v>
      </c>
      <c r="I623" s="236"/>
      <c r="J623" s="231"/>
      <c r="K623" s="231"/>
      <c r="L623" s="237"/>
      <c r="M623" s="238"/>
      <c r="N623" s="239"/>
      <c r="O623" s="239"/>
      <c r="P623" s="239"/>
      <c r="Q623" s="239"/>
      <c r="R623" s="239"/>
      <c r="S623" s="239"/>
      <c r="T623" s="24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1" t="s">
        <v>242</v>
      </c>
      <c r="AU623" s="241" t="s">
        <v>88</v>
      </c>
      <c r="AV623" s="13" t="s">
        <v>88</v>
      </c>
      <c r="AW623" s="13" t="s">
        <v>34</v>
      </c>
      <c r="AX623" s="13" t="s">
        <v>78</v>
      </c>
      <c r="AY623" s="241" t="s">
        <v>234</v>
      </c>
    </row>
    <row r="624" s="13" customFormat="1">
      <c r="A624" s="13"/>
      <c r="B624" s="230"/>
      <c r="C624" s="231"/>
      <c r="D624" s="232" t="s">
        <v>242</v>
      </c>
      <c r="E624" s="233" t="s">
        <v>1</v>
      </c>
      <c r="F624" s="234" t="s">
        <v>136</v>
      </c>
      <c r="G624" s="231"/>
      <c r="H624" s="235">
        <v>0.95999999999999996</v>
      </c>
      <c r="I624" s="236"/>
      <c r="J624" s="231"/>
      <c r="K624" s="231"/>
      <c r="L624" s="237"/>
      <c r="M624" s="238"/>
      <c r="N624" s="239"/>
      <c r="O624" s="239"/>
      <c r="P624" s="239"/>
      <c r="Q624" s="239"/>
      <c r="R624" s="239"/>
      <c r="S624" s="239"/>
      <c r="T624" s="24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1" t="s">
        <v>242</v>
      </c>
      <c r="AU624" s="241" t="s">
        <v>88</v>
      </c>
      <c r="AV624" s="13" t="s">
        <v>88</v>
      </c>
      <c r="AW624" s="13" t="s">
        <v>34</v>
      </c>
      <c r="AX624" s="13" t="s">
        <v>78</v>
      </c>
      <c r="AY624" s="241" t="s">
        <v>234</v>
      </c>
    </row>
    <row r="625" s="16" customFormat="1">
      <c r="A625" s="16"/>
      <c r="B625" s="264"/>
      <c r="C625" s="265"/>
      <c r="D625" s="232" t="s">
        <v>242</v>
      </c>
      <c r="E625" s="266" t="s">
        <v>1</v>
      </c>
      <c r="F625" s="267" t="s">
        <v>134</v>
      </c>
      <c r="G625" s="265"/>
      <c r="H625" s="266" t="s">
        <v>1</v>
      </c>
      <c r="I625" s="268"/>
      <c r="J625" s="265"/>
      <c r="K625" s="265"/>
      <c r="L625" s="269"/>
      <c r="M625" s="270"/>
      <c r="N625" s="271"/>
      <c r="O625" s="271"/>
      <c r="P625" s="271"/>
      <c r="Q625" s="271"/>
      <c r="R625" s="271"/>
      <c r="S625" s="271"/>
      <c r="T625" s="272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T625" s="273" t="s">
        <v>242</v>
      </c>
      <c r="AU625" s="273" t="s">
        <v>88</v>
      </c>
      <c r="AV625" s="16" t="s">
        <v>86</v>
      </c>
      <c r="AW625" s="16" t="s">
        <v>34</v>
      </c>
      <c r="AX625" s="16" t="s">
        <v>78</v>
      </c>
      <c r="AY625" s="273" t="s">
        <v>234</v>
      </c>
    </row>
    <row r="626" s="13" customFormat="1">
      <c r="A626" s="13"/>
      <c r="B626" s="230"/>
      <c r="C626" s="231"/>
      <c r="D626" s="232" t="s">
        <v>242</v>
      </c>
      <c r="E626" s="233" t="s">
        <v>1</v>
      </c>
      <c r="F626" s="234" t="s">
        <v>667</v>
      </c>
      <c r="G626" s="231"/>
      <c r="H626" s="235">
        <v>2.8799999999999999</v>
      </c>
      <c r="I626" s="236"/>
      <c r="J626" s="231"/>
      <c r="K626" s="231"/>
      <c r="L626" s="237"/>
      <c r="M626" s="238"/>
      <c r="N626" s="239"/>
      <c r="O626" s="239"/>
      <c r="P626" s="239"/>
      <c r="Q626" s="239"/>
      <c r="R626" s="239"/>
      <c r="S626" s="239"/>
      <c r="T626" s="24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1" t="s">
        <v>242</v>
      </c>
      <c r="AU626" s="241" t="s">
        <v>88</v>
      </c>
      <c r="AV626" s="13" t="s">
        <v>88</v>
      </c>
      <c r="AW626" s="13" t="s">
        <v>34</v>
      </c>
      <c r="AX626" s="13" t="s">
        <v>78</v>
      </c>
      <c r="AY626" s="241" t="s">
        <v>234</v>
      </c>
    </row>
    <row r="627" s="16" customFormat="1">
      <c r="A627" s="16"/>
      <c r="B627" s="264"/>
      <c r="C627" s="265"/>
      <c r="D627" s="232" t="s">
        <v>242</v>
      </c>
      <c r="E627" s="266" t="s">
        <v>1</v>
      </c>
      <c r="F627" s="267" t="s">
        <v>892</v>
      </c>
      <c r="G627" s="265"/>
      <c r="H627" s="266" t="s">
        <v>1</v>
      </c>
      <c r="I627" s="268"/>
      <c r="J627" s="265"/>
      <c r="K627" s="265"/>
      <c r="L627" s="269"/>
      <c r="M627" s="270"/>
      <c r="N627" s="271"/>
      <c r="O627" s="271"/>
      <c r="P627" s="271"/>
      <c r="Q627" s="271"/>
      <c r="R627" s="271"/>
      <c r="S627" s="271"/>
      <c r="T627" s="272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T627" s="273" t="s">
        <v>242</v>
      </c>
      <c r="AU627" s="273" t="s">
        <v>88</v>
      </c>
      <c r="AV627" s="16" t="s">
        <v>86</v>
      </c>
      <c r="AW627" s="16" t="s">
        <v>34</v>
      </c>
      <c r="AX627" s="16" t="s">
        <v>78</v>
      </c>
      <c r="AY627" s="273" t="s">
        <v>234</v>
      </c>
    </row>
    <row r="628" s="15" customFormat="1">
      <c r="A628" s="15"/>
      <c r="B628" s="253"/>
      <c r="C628" s="254"/>
      <c r="D628" s="232" t="s">
        <v>242</v>
      </c>
      <c r="E628" s="255" t="s">
        <v>105</v>
      </c>
      <c r="F628" s="256" t="s">
        <v>250</v>
      </c>
      <c r="G628" s="254"/>
      <c r="H628" s="257">
        <v>4.0800000000000001</v>
      </c>
      <c r="I628" s="258"/>
      <c r="J628" s="254"/>
      <c r="K628" s="254"/>
      <c r="L628" s="259"/>
      <c r="M628" s="260"/>
      <c r="N628" s="261"/>
      <c r="O628" s="261"/>
      <c r="P628" s="261"/>
      <c r="Q628" s="261"/>
      <c r="R628" s="261"/>
      <c r="S628" s="261"/>
      <c r="T628" s="262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3" t="s">
        <v>242</v>
      </c>
      <c r="AU628" s="263" t="s">
        <v>88</v>
      </c>
      <c r="AV628" s="15" t="s">
        <v>93</v>
      </c>
      <c r="AW628" s="15" t="s">
        <v>34</v>
      </c>
      <c r="AX628" s="15" t="s">
        <v>78</v>
      </c>
      <c r="AY628" s="263" t="s">
        <v>234</v>
      </c>
    </row>
    <row r="629" s="13" customFormat="1">
      <c r="A629" s="13"/>
      <c r="B629" s="230"/>
      <c r="C629" s="231"/>
      <c r="D629" s="232" t="s">
        <v>242</v>
      </c>
      <c r="E629" s="233" t="s">
        <v>1</v>
      </c>
      <c r="F629" s="234" t="s">
        <v>893</v>
      </c>
      <c r="G629" s="231"/>
      <c r="H629" s="235">
        <v>4.0199999999999996</v>
      </c>
      <c r="I629" s="236"/>
      <c r="J629" s="231"/>
      <c r="K629" s="231"/>
      <c r="L629" s="237"/>
      <c r="M629" s="238"/>
      <c r="N629" s="239"/>
      <c r="O629" s="239"/>
      <c r="P629" s="239"/>
      <c r="Q629" s="239"/>
      <c r="R629" s="239"/>
      <c r="S629" s="239"/>
      <c r="T629" s="24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1" t="s">
        <v>242</v>
      </c>
      <c r="AU629" s="241" t="s">
        <v>88</v>
      </c>
      <c r="AV629" s="13" t="s">
        <v>88</v>
      </c>
      <c r="AW629" s="13" t="s">
        <v>34</v>
      </c>
      <c r="AX629" s="13" t="s">
        <v>78</v>
      </c>
      <c r="AY629" s="241" t="s">
        <v>234</v>
      </c>
    </row>
    <row r="630" s="15" customFormat="1">
      <c r="A630" s="15"/>
      <c r="B630" s="253"/>
      <c r="C630" s="254"/>
      <c r="D630" s="232" t="s">
        <v>242</v>
      </c>
      <c r="E630" s="255" t="s">
        <v>101</v>
      </c>
      <c r="F630" s="256" t="s">
        <v>250</v>
      </c>
      <c r="G630" s="254"/>
      <c r="H630" s="257">
        <v>4.0199999999999996</v>
      </c>
      <c r="I630" s="258"/>
      <c r="J630" s="254"/>
      <c r="K630" s="254"/>
      <c r="L630" s="259"/>
      <c r="M630" s="260"/>
      <c r="N630" s="261"/>
      <c r="O630" s="261"/>
      <c r="P630" s="261"/>
      <c r="Q630" s="261"/>
      <c r="R630" s="261"/>
      <c r="S630" s="261"/>
      <c r="T630" s="262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63" t="s">
        <v>242</v>
      </c>
      <c r="AU630" s="263" t="s">
        <v>88</v>
      </c>
      <c r="AV630" s="15" t="s">
        <v>93</v>
      </c>
      <c r="AW630" s="15" t="s">
        <v>34</v>
      </c>
      <c r="AX630" s="15" t="s">
        <v>78</v>
      </c>
      <c r="AY630" s="263" t="s">
        <v>234</v>
      </c>
    </row>
    <row r="631" s="14" customFormat="1">
      <c r="A631" s="14"/>
      <c r="B631" s="242"/>
      <c r="C631" s="243"/>
      <c r="D631" s="232" t="s">
        <v>242</v>
      </c>
      <c r="E631" s="244" t="s">
        <v>1</v>
      </c>
      <c r="F631" s="245" t="s">
        <v>244</v>
      </c>
      <c r="G631" s="243"/>
      <c r="H631" s="246">
        <v>8.0999999999999996</v>
      </c>
      <c r="I631" s="247"/>
      <c r="J631" s="243"/>
      <c r="K631" s="243"/>
      <c r="L631" s="248"/>
      <c r="M631" s="249"/>
      <c r="N631" s="250"/>
      <c r="O631" s="250"/>
      <c r="P631" s="250"/>
      <c r="Q631" s="250"/>
      <c r="R631" s="250"/>
      <c r="S631" s="250"/>
      <c r="T631" s="251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2" t="s">
        <v>242</v>
      </c>
      <c r="AU631" s="252" t="s">
        <v>88</v>
      </c>
      <c r="AV631" s="14" t="s">
        <v>240</v>
      </c>
      <c r="AW631" s="14" t="s">
        <v>34</v>
      </c>
      <c r="AX631" s="14" t="s">
        <v>86</v>
      </c>
      <c r="AY631" s="252" t="s">
        <v>234</v>
      </c>
    </row>
    <row r="632" s="2" customFormat="1" ht="24.15" customHeight="1">
      <c r="A632" s="39"/>
      <c r="B632" s="40"/>
      <c r="C632" s="274" t="s">
        <v>894</v>
      </c>
      <c r="D632" s="274" t="s">
        <v>307</v>
      </c>
      <c r="E632" s="275" t="s">
        <v>895</v>
      </c>
      <c r="F632" s="276" t="s">
        <v>896</v>
      </c>
      <c r="G632" s="277" t="s">
        <v>897</v>
      </c>
      <c r="H632" s="278">
        <v>2.04</v>
      </c>
      <c r="I632" s="279"/>
      <c r="J632" s="280">
        <f>ROUND(I632*H632,2)</f>
        <v>0</v>
      </c>
      <c r="K632" s="276" t="s">
        <v>239</v>
      </c>
      <c r="L632" s="281"/>
      <c r="M632" s="282" t="s">
        <v>1</v>
      </c>
      <c r="N632" s="283" t="s">
        <v>43</v>
      </c>
      <c r="O632" s="92"/>
      <c r="P632" s="226">
        <f>O632*H632</f>
        <v>0</v>
      </c>
      <c r="Q632" s="226">
        <v>0.001</v>
      </c>
      <c r="R632" s="226">
        <f>Q632*H632</f>
        <v>0.0020400000000000001</v>
      </c>
      <c r="S632" s="226">
        <v>0</v>
      </c>
      <c r="T632" s="227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8" t="s">
        <v>407</v>
      </c>
      <c r="AT632" s="228" t="s">
        <v>307</v>
      </c>
      <c r="AU632" s="228" t="s">
        <v>88</v>
      </c>
      <c r="AY632" s="18" t="s">
        <v>234</v>
      </c>
      <c r="BE632" s="229">
        <f>IF(N632="základní",J632,0)</f>
        <v>0</v>
      </c>
      <c r="BF632" s="229">
        <f>IF(N632="snížená",J632,0)</f>
        <v>0</v>
      </c>
      <c r="BG632" s="229">
        <f>IF(N632="zákl. přenesená",J632,0)</f>
        <v>0</v>
      </c>
      <c r="BH632" s="229">
        <f>IF(N632="sníž. přenesená",J632,0)</f>
        <v>0</v>
      </c>
      <c r="BI632" s="229">
        <f>IF(N632="nulová",J632,0)</f>
        <v>0</v>
      </c>
      <c r="BJ632" s="18" t="s">
        <v>86</v>
      </c>
      <c r="BK632" s="229">
        <f>ROUND(I632*H632,2)</f>
        <v>0</v>
      </c>
      <c r="BL632" s="18" t="s">
        <v>318</v>
      </c>
      <c r="BM632" s="228" t="s">
        <v>898</v>
      </c>
    </row>
    <row r="633" s="13" customFormat="1">
      <c r="A633" s="13"/>
      <c r="B633" s="230"/>
      <c r="C633" s="231"/>
      <c r="D633" s="232" t="s">
        <v>242</v>
      </c>
      <c r="E633" s="233" t="s">
        <v>1</v>
      </c>
      <c r="F633" s="234" t="s">
        <v>105</v>
      </c>
      <c r="G633" s="231"/>
      <c r="H633" s="235">
        <v>4.0800000000000001</v>
      </c>
      <c r="I633" s="236"/>
      <c r="J633" s="231"/>
      <c r="K633" s="231"/>
      <c r="L633" s="237"/>
      <c r="M633" s="238"/>
      <c r="N633" s="239"/>
      <c r="O633" s="239"/>
      <c r="P633" s="239"/>
      <c r="Q633" s="239"/>
      <c r="R633" s="239"/>
      <c r="S633" s="239"/>
      <c r="T633" s="240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1" t="s">
        <v>242</v>
      </c>
      <c r="AU633" s="241" t="s">
        <v>88</v>
      </c>
      <c r="AV633" s="13" t="s">
        <v>88</v>
      </c>
      <c r="AW633" s="13" t="s">
        <v>34</v>
      </c>
      <c r="AX633" s="13" t="s">
        <v>78</v>
      </c>
      <c r="AY633" s="241" t="s">
        <v>234</v>
      </c>
    </row>
    <row r="634" s="14" customFormat="1">
      <c r="A634" s="14"/>
      <c r="B634" s="242"/>
      <c r="C634" s="243"/>
      <c r="D634" s="232" t="s">
        <v>242</v>
      </c>
      <c r="E634" s="244" t="s">
        <v>1</v>
      </c>
      <c r="F634" s="245" t="s">
        <v>244</v>
      </c>
      <c r="G634" s="243"/>
      <c r="H634" s="246">
        <v>4.0800000000000001</v>
      </c>
      <c r="I634" s="247"/>
      <c r="J634" s="243"/>
      <c r="K634" s="243"/>
      <c r="L634" s="248"/>
      <c r="M634" s="249"/>
      <c r="N634" s="250"/>
      <c r="O634" s="250"/>
      <c r="P634" s="250"/>
      <c r="Q634" s="250"/>
      <c r="R634" s="250"/>
      <c r="S634" s="250"/>
      <c r="T634" s="251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2" t="s">
        <v>242</v>
      </c>
      <c r="AU634" s="252" t="s">
        <v>88</v>
      </c>
      <c r="AV634" s="14" t="s">
        <v>240</v>
      </c>
      <c r="AW634" s="14" t="s">
        <v>34</v>
      </c>
      <c r="AX634" s="14" t="s">
        <v>86</v>
      </c>
      <c r="AY634" s="252" t="s">
        <v>234</v>
      </c>
    </row>
    <row r="635" s="13" customFormat="1">
      <c r="A635" s="13"/>
      <c r="B635" s="230"/>
      <c r="C635" s="231"/>
      <c r="D635" s="232" t="s">
        <v>242</v>
      </c>
      <c r="E635" s="231"/>
      <c r="F635" s="234" t="s">
        <v>899</v>
      </c>
      <c r="G635" s="231"/>
      <c r="H635" s="235">
        <v>2.04</v>
      </c>
      <c r="I635" s="236"/>
      <c r="J635" s="231"/>
      <c r="K635" s="231"/>
      <c r="L635" s="237"/>
      <c r="M635" s="238"/>
      <c r="N635" s="239"/>
      <c r="O635" s="239"/>
      <c r="P635" s="239"/>
      <c r="Q635" s="239"/>
      <c r="R635" s="239"/>
      <c r="S635" s="239"/>
      <c r="T635" s="24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1" t="s">
        <v>242</v>
      </c>
      <c r="AU635" s="241" t="s">
        <v>88</v>
      </c>
      <c r="AV635" s="13" t="s">
        <v>88</v>
      </c>
      <c r="AW635" s="13" t="s">
        <v>4</v>
      </c>
      <c r="AX635" s="13" t="s">
        <v>86</v>
      </c>
      <c r="AY635" s="241" t="s">
        <v>234</v>
      </c>
    </row>
    <row r="636" s="2" customFormat="1" ht="16.5" customHeight="1">
      <c r="A636" s="39"/>
      <c r="B636" s="40"/>
      <c r="C636" s="274" t="s">
        <v>900</v>
      </c>
      <c r="D636" s="274" t="s">
        <v>307</v>
      </c>
      <c r="E636" s="275" t="s">
        <v>901</v>
      </c>
      <c r="F636" s="276" t="s">
        <v>902</v>
      </c>
      <c r="G636" s="277" t="s">
        <v>278</v>
      </c>
      <c r="H636" s="278">
        <v>0.001</v>
      </c>
      <c r="I636" s="279"/>
      <c r="J636" s="280">
        <f>ROUND(I636*H636,2)</f>
        <v>0</v>
      </c>
      <c r="K636" s="276" t="s">
        <v>239</v>
      </c>
      <c r="L636" s="281"/>
      <c r="M636" s="282" t="s">
        <v>1</v>
      </c>
      <c r="N636" s="283" t="s">
        <v>43</v>
      </c>
      <c r="O636" s="92"/>
      <c r="P636" s="226">
        <f>O636*H636</f>
        <v>0</v>
      </c>
      <c r="Q636" s="226">
        <v>1</v>
      </c>
      <c r="R636" s="226">
        <f>Q636*H636</f>
        <v>0.001</v>
      </c>
      <c r="S636" s="226">
        <v>0</v>
      </c>
      <c r="T636" s="227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8" t="s">
        <v>407</v>
      </c>
      <c r="AT636" s="228" t="s">
        <v>307</v>
      </c>
      <c r="AU636" s="228" t="s">
        <v>88</v>
      </c>
      <c r="AY636" s="18" t="s">
        <v>234</v>
      </c>
      <c r="BE636" s="229">
        <f>IF(N636="základní",J636,0)</f>
        <v>0</v>
      </c>
      <c r="BF636" s="229">
        <f>IF(N636="snížená",J636,0)</f>
        <v>0</v>
      </c>
      <c r="BG636" s="229">
        <f>IF(N636="zákl. přenesená",J636,0)</f>
        <v>0</v>
      </c>
      <c r="BH636" s="229">
        <f>IF(N636="sníž. přenesená",J636,0)</f>
        <v>0</v>
      </c>
      <c r="BI636" s="229">
        <f>IF(N636="nulová",J636,0)</f>
        <v>0</v>
      </c>
      <c r="BJ636" s="18" t="s">
        <v>86</v>
      </c>
      <c r="BK636" s="229">
        <f>ROUND(I636*H636,2)</f>
        <v>0</v>
      </c>
      <c r="BL636" s="18" t="s">
        <v>318</v>
      </c>
      <c r="BM636" s="228" t="s">
        <v>903</v>
      </c>
    </row>
    <row r="637" s="13" customFormat="1">
      <c r="A637" s="13"/>
      <c r="B637" s="230"/>
      <c r="C637" s="231"/>
      <c r="D637" s="232" t="s">
        <v>242</v>
      </c>
      <c r="E637" s="233" t="s">
        <v>1</v>
      </c>
      <c r="F637" s="234" t="s">
        <v>101</v>
      </c>
      <c r="G637" s="231"/>
      <c r="H637" s="235">
        <v>4.0199999999999996</v>
      </c>
      <c r="I637" s="236"/>
      <c r="J637" s="231"/>
      <c r="K637" s="231"/>
      <c r="L637" s="237"/>
      <c r="M637" s="238"/>
      <c r="N637" s="239"/>
      <c r="O637" s="239"/>
      <c r="P637" s="239"/>
      <c r="Q637" s="239"/>
      <c r="R637" s="239"/>
      <c r="S637" s="239"/>
      <c r="T637" s="240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1" t="s">
        <v>242</v>
      </c>
      <c r="AU637" s="241" t="s">
        <v>88</v>
      </c>
      <c r="AV637" s="13" t="s">
        <v>88</v>
      </c>
      <c r="AW637" s="13" t="s">
        <v>34</v>
      </c>
      <c r="AX637" s="13" t="s">
        <v>78</v>
      </c>
      <c r="AY637" s="241" t="s">
        <v>234</v>
      </c>
    </row>
    <row r="638" s="14" customFormat="1">
      <c r="A638" s="14"/>
      <c r="B638" s="242"/>
      <c r="C638" s="243"/>
      <c r="D638" s="232" t="s">
        <v>242</v>
      </c>
      <c r="E638" s="244" t="s">
        <v>1</v>
      </c>
      <c r="F638" s="245" t="s">
        <v>244</v>
      </c>
      <c r="G638" s="243"/>
      <c r="H638" s="246">
        <v>4.0199999999999996</v>
      </c>
      <c r="I638" s="247"/>
      <c r="J638" s="243"/>
      <c r="K638" s="243"/>
      <c r="L638" s="248"/>
      <c r="M638" s="249"/>
      <c r="N638" s="250"/>
      <c r="O638" s="250"/>
      <c r="P638" s="250"/>
      <c r="Q638" s="250"/>
      <c r="R638" s="250"/>
      <c r="S638" s="250"/>
      <c r="T638" s="251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2" t="s">
        <v>242</v>
      </c>
      <c r="AU638" s="252" t="s">
        <v>88</v>
      </c>
      <c r="AV638" s="14" t="s">
        <v>240</v>
      </c>
      <c r="AW638" s="14" t="s">
        <v>34</v>
      </c>
      <c r="AX638" s="14" t="s">
        <v>86</v>
      </c>
      <c r="AY638" s="252" t="s">
        <v>234</v>
      </c>
    </row>
    <row r="639" s="13" customFormat="1">
      <c r="A639" s="13"/>
      <c r="B639" s="230"/>
      <c r="C639" s="231"/>
      <c r="D639" s="232" t="s">
        <v>242</v>
      </c>
      <c r="E639" s="231"/>
      <c r="F639" s="234" t="s">
        <v>904</v>
      </c>
      <c r="G639" s="231"/>
      <c r="H639" s="235">
        <v>0.001</v>
      </c>
      <c r="I639" s="236"/>
      <c r="J639" s="231"/>
      <c r="K639" s="231"/>
      <c r="L639" s="237"/>
      <c r="M639" s="238"/>
      <c r="N639" s="239"/>
      <c r="O639" s="239"/>
      <c r="P639" s="239"/>
      <c r="Q639" s="239"/>
      <c r="R639" s="239"/>
      <c r="S639" s="239"/>
      <c r="T639" s="24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1" t="s">
        <v>242</v>
      </c>
      <c r="AU639" s="241" t="s">
        <v>88</v>
      </c>
      <c r="AV639" s="13" t="s">
        <v>88</v>
      </c>
      <c r="AW639" s="13" t="s">
        <v>4</v>
      </c>
      <c r="AX639" s="13" t="s">
        <v>86</v>
      </c>
      <c r="AY639" s="241" t="s">
        <v>234</v>
      </c>
    </row>
    <row r="640" s="2" customFormat="1" ht="24.15" customHeight="1">
      <c r="A640" s="39"/>
      <c r="B640" s="40"/>
      <c r="C640" s="217" t="s">
        <v>905</v>
      </c>
      <c r="D640" s="217" t="s">
        <v>236</v>
      </c>
      <c r="E640" s="218" t="s">
        <v>906</v>
      </c>
      <c r="F640" s="219" t="s">
        <v>907</v>
      </c>
      <c r="G640" s="220" t="s">
        <v>131</v>
      </c>
      <c r="H640" s="221">
        <v>3.7200000000000002</v>
      </c>
      <c r="I640" s="222"/>
      <c r="J640" s="223">
        <f>ROUND(I640*H640,2)</f>
        <v>0</v>
      </c>
      <c r="K640" s="219" t="s">
        <v>239</v>
      </c>
      <c r="L640" s="45"/>
      <c r="M640" s="224" t="s">
        <v>1</v>
      </c>
      <c r="N640" s="225" t="s">
        <v>43</v>
      </c>
      <c r="O640" s="92"/>
      <c r="P640" s="226">
        <f>O640*H640</f>
        <v>0</v>
      </c>
      <c r="Q640" s="226">
        <v>4.0000000000000003E-05</v>
      </c>
      <c r="R640" s="226">
        <f>Q640*H640</f>
        <v>0.00014880000000000001</v>
      </c>
      <c r="S640" s="226">
        <v>0</v>
      </c>
      <c r="T640" s="227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28" t="s">
        <v>318</v>
      </c>
      <c r="AT640" s="228" t="s">
        <v>236</v>
      </c>
      <c r="AU640" s="228" t="s">
        <v>88</v>
      </c>
      <c r="AY640" s="18" t="s">
        <v>234</v>
      </c>
      <c r="BE640" s="229">
        <f>IF(N640="základní",J640,0)</f>
        <v>0</v>
      </c>
      <c r="BF640" s="229">
        <f>IF(N640="snížená",J640,0)</f>
        <v>0</v>
      </c>
      <c r="BG640" s="229">
        <f>IF(N640="zákl. přenesená",J640,0)</f>
        <v>0</v>
      </c>
      <c r="BH640" s="229">
        <f>IF(N640="sníž. přenesená",J640,0)</f>
        <v>0</v>
      </c>
      <c r="BI640" s="229">
        <f>IF(N640="nulová",J640,0)</f>
        <v>0</v>
      </c>
      <c r="BJ640" s="18" t="s">
        <v>86</v>
      </c>
      <c r="BK640" s="229">
        <f>ROUND(I640*H640,2)</f>
        <v>0</v>
      </c>
      <c r="BL640" s="18" t="s">
        <v>318</v>
      </c>
      <c r="BM640" s="228" t="s">
        <v>908</v>
      </c>
    </row>
    <row r="641" s="16" customFormat="1">
      <c r="A641" s="16"/>
      <c r="B641" s="264"/>
      <c r="C641" s="265"/>
      <c r="D641" s="232" t="s">
        <v>242</v>
      </c>
      <c r="E641" s="266" t="s">
        <v>1</v>
      </c>
      <c r="F641" s="267" t="s">
        <v>909</v>
      </c>
      <c r="G641" s="265"/>
      <c r="H641" s="266" t="s">
        <v>1</v>
      </c>
      <c r="I641" s="268"/>
      <c r="J641" s="265"/>
      <c r="K641" s="265"/>
      <c r="L641" s="269"/>
      <c r="M641" s="270"/>
      <c r="N641" s="271"/>
      <c r="O641" s="271"/>
      <c r="P641" s="271"/>
      <c r="Q641" s="271"/>
      <c r="R641" s="271"/>
      <c r="S641" s="271"/>
      <c r="T641" s="272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T641" s="273" t="s">
        <v>242</v>
      </c>
      <c r="AU641" s="273" t="s">
        <v>88</v>
      </c>
      <c r="AV641" s="16" t="s">
        <v>86</v>
      </c>
      <c r="AW641" s="16" t="s">
        <v>34</v>
      </c>
      <c r="AX641" s="16" t="s">
        <v>78</v>
      </c>
      <c r="AY641" s="273" t="s">
        <v>234</v>
      </c>
    </row>
    <row r="642" s="13" customFormat="1">
      <c r="A642" s="13"/>
      <c r="B642" s="230"/>
      <c r="C642" s="231"/>
      <c r="D642" s="232" t="s">
        <v>242</v>
      </c>
      <c r="E642" s="233" t="s">
        <v>1</v>
      </c>
      <c r="F642" s="234" t="s">
        <v>910</v>
      </c>
      <c r="G642" s="231"/>
      <c r="H642" s="235">
        <v>3.7200000000000002</v>
      </c>
      <c r="I642" s="236"/>
      <c r="J642" s="231"/>
      <c r="K642" s="231"/>
      <c r="L642" s="237"/>
      <c r="M642" s="238"/>
      <c r="N642" s="239"/>
      <c r="O642" s="239"/>
      <c r="P642" s="239"/>
      <c r="Q642" s="239"/>
      <c r="R642" s="239"/>
      <c r="S642" s="239"/>
      <c r="T642" s="24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1" t="s">
        <v>242</v>
      </c>
      <c r="AU642" s="241" t="s">
        <v>88</v>
      </c>
      <c r="AV642" s="13" t="s">
        <v>88</v>
      </c>
      <c r="AW642" s="13" t="s">
        <v>34</v>
      </c>
      <c r="AX642" s="13" t="s">
        <v>78</v>
      </c>
      <c r="AY642" s="241" t="s">
        <v>234</v>
      </c>
    </row>
    <row r="643" s="15" customFormat="1">
      <c r="A643" s="15"/>
      <c r="B643" s="253"/>
      <c r="C643" s="254"/>
      <c r="D643" s="232" t="s">
        <v>242</v>
      </c>
      <c r="E643" s="255" t="s">
        <v>127</v>
      </c>
      <c r="F643" s="256" t="s">
        <v>250</v>
      </c>
      <c r="G643" s="254"/>
      <c r="H643" s="257">
        <v>3.7200000000000002</v>
      </c>
      <c r="I643" s="258"/>
      <c r="J643" s="254"/>
      <c r="K643" s="254"/>
      <c r="L643" s="259"/>
      <c r="M643" s="260"/>
      <c r="N643" s="261"/>
      <c r="O643" s="261"/>
      <c r="P643" s="261"/>
      <c r="Q643" s="261"/>
      <c r="R643" s="261"/>
      <c r="S643" s="261"/>
      <c r="T643" s="262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3" t="s">
        <v>242</v>
      </c>
      <c r="AU643" s="263" t="s">
        <v>88</v>
      </c>
      <c r="AV643" s="15" t="s">
        <v>93</v>
      </c>
      <c r="AW643" s="15" t="s">
        <v>34</v>
      </c>
      <c r="AX643" s="15" t="s">
        <v>78</v>
      </c>
      <c r="AY643" s="263" t="s">
        <v>234</v>
      </c>
    </row>
    <row r="644" s="14" customFormat="1">
      <c r="A644" s="14"/>
      <c r="B644" s="242"/>
      <c r="C644" s="243"/>
      <c r="D644" s="232" t="s">
        <v>242</v>
      </c>
      <c r="E644" s="244" t="s">
        <v>1</v>
      </c>
      <c r="F644" s="245" t="s">
        <v>244</v>
      </c>
      <c r="G644" s="243"/>
      <c r="H644" s="246">
        <v>3.7200000000000002</v>
      </c>
      <c r="I644" s="247"/>
      <c r="J644" s="243"/>
      <c r="K644" s="243"/>
      <c r="L644" s="248"/>
      <c r="M644" s="249"/>
      <c r="N644" s="250"/>
      <c r="O644" s="250"/>
      <c r="P644" s="250"/>
      <c r="Q644" s="250"/>
      <c r="R644" s="250"/>
      <c r="S644" s="250"/>
      <c r="T644" s="251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2" t="s">
        <v>242</v>
      </c>
      <c r="AU644" s="252" t="s">
        <v>88</v>
      </c>
      <c r="AV644" s="14" t="s">
        <v>240</v>
      </c>
      <c r="AW644" s="14" t="s">
        <v>34</v>
      </c>
      <c r="AX644" s="14" t="s">
        <v>86</v>
      </c>
      <c r="AY644" s="252" t="s">
        <v>234</v>
      </c>
    </row>
    <row r="645" s="2" customFormat="1" ht="24.15" customHeight="1">
      <c r="A645" s="39"/>
      <c r="B645" s="40"/>
      <c r="C645" s="274" t="s">
        <v>911</v>
      </c>
      <c r="D645" s="274" t="s">
        <v>307</v>
      </c>
      <c r="E645" s="275" t="s">
        <v>912</v>
      </c>
      <c r="F645" s="276" t="s">
        <v>913</v>
      </c>
      <c r="G645" s="277" t="s">
        <v>131</v>
      </c>
      <c r="H645" s="278">
        <v>4.5419999999999998</v>
      </c>
      <c r="I645" s="279"/>
      <c r="J645" s="280">
        <f>ROUND(I645*H645,2)</f>
        <v>0</v>
      </c>
      <c r="K645" s="276" t="s">
        <v>239</v>
      </c>
      <c r="L645" s="281"/>
      <c r="M645" s="282" t="s">
        <v>1</v>
      </c>
      <c r="N645" s="283" t="s">
        <v>43</v>
      </c>
      <c r="O645" s="92"/>
      <c r="P645" s="226">
        <f>O645*H645</f>
        <v>0</v>
      </c>
      <c r="Q645" s="226">
        <v>0.00029999999999999997</v>
      </c>
      <c r="R645" s="226">
        <f>Q645*H645</f>
        <v>0.0013625999999999998</v>
      </c>
      <c r="S645" s="226">
        <v>0</v>
      </c>
      <c r="T645" s="227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28" t="s">
        <v>407</v>
      </c>
      <c r="AT645" s="228" t="s">
        <v>307</v>
      </c>
      <c r="AU645" s="228" t="s">
        <v>88</v>
      </c>
      <c r="AY645" s="18" t="s">
        <v>234</v>
      </c>
      <c r="BE645" s="229">
        <f>IF(N645="základní",J645,0)</f>
        <v>0</v>
      </c>
      <c r="BF645" s="229">
        <f>IF(N645="snížená",J645,0)</f>
        <v>0</v>
      </c>
      <c r="BG645" s="229">
        <f>IF(N645="zákl. přenesená",J645,0)</f>
        <v>0</v>
      </c>
      <c r="BH645" s="229">
        <f>IF(N645="sníž. přenesená",J645,0)</f>
        <v>0</v>
      </c>
      <c r="BI645" s="229">
        <f>IF(N645="nulová",J645,0)</f>
        <v>0</v>
      </c>
      <c r="BJ645" s="18" t="s">
        <v>86</v>
      </c>
      <c r="BK645" s="229">
        <f>ROUND(I645*H645,2)</f>
        <v>0</v>
      </c>
      <c r="BL645" s="18" t="s">
        <v>318</v>
      </c>
      <c r="BM645" s="228" t="s">
        <v>914</v>
      </c>
    </row>
    <row r="646" s="13" customFormat="1">
      <c r="A646" s="13"/>
      <c r="B646" s="230"/>
      <c r="C646" s="231"/>
      <c r="D646" s="232" t="s">
        <v>242</v>
      </c>
      <c r="E646" s="231"/>
      <c r="F646" s="234" t="s">
        <v>915</v>
      </c>
      <c r="G646" s="231"/>
      <c r="H646" s="235">
        <v>4.5419999999999998</v>
      </c>
      <c r="I646" s="236"/>
      <c r="J646" s="231"/>
      <c r="K646" s="231"/>
      <c r="L646" s="237"/>
      <c r="M646" s="238"/>
      <c r="N646" s="239"/>
      <c r="O646" s="239"/>
      <c r="P646" s="239"/>
      <c r="Q646" s="239"/>
      <c r="R646" s="239"/>
      <c r="S646" s="239"/>
      <c r="T646" s="24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1" t="s">
        <v>242</v>
      </c>
      <c r="AU646" s="241" t="s">
        <v>88</v>
      </c>
      <c r="AV646" s="13" t="s">
        <v>88</v>
      </c>
      <c r="AW646" s="13" t="s">
        <v>4</v>
      </c>
      <c r="AX646" s="13" t="s">
        <v>86</v>
      </c>
      <c r="AY646" s="241" t="s">
        <v>234</v>
      </c>
    </row>
    <row r="647" s="2" customFormat="1" ht="24.15" customHeight="1">
      <c r="A647" s="39"/>
      <c r="B647" s="40"/>
      <c r="C647" s="217" t="s">
        <v>916</v>
      </c>
      <c r="D647" s="217" t="s">
        <v>236</v>
      </c>
      <c r="E647" s="218" t="s">
        <v>917</v>
      </c>
      <c r="F647" s="219" t="s">
        <v>918</v>
      </c>
      <c r="G647" s="220" t="s">
        <v>96</v>
      </c>
      <c r="H647" s="221">
        <v>6.2000000000000002</v>
      </c>
      <c r="I647" s="222"/>
      <c r="J647" s="223">
        <f>ROUND(I647*H647,2)</f>
        <v>0</v>
      </c>
      <c r="K647" s="219" t="s">
        <v>239</v>
      </c>
      <c r="L647" s="45"/>
      <c r="M647" s="224" t="s">
        <v>1</v>
      </c>
      <c r="N647" s="225" t="s">
        <v>43</v>
      </c>
      <c r="O647" s="92"/>
      <c r="P647" s="226">
        <f>O647*H647</f>
        <v>0</v>
      </c>
      <c r="Q647" s="226">
        <v>0.00016000000000000001</v>
      </c>
      <c r="R647" s="226">
        <f>Q647*H647</f>
        <v>0.00099200000000000004</v>
      </c>
      <c r="S647" s="226">
        <v>0</v>
      </c>
      <c r="T647" s="227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28" t="s">
        <v>318</v>
      </c>
      <c r="AT647" s="228" t="s">
        <v>236</v>
      </c>
      <c r="AU647" s="228" t="s">
        <v>88</v>
      </c>
      <c r="AY647" s="18" t="s">
        <v>234</v>
      </c>
      <c r="BE647" s="229">
        <f>IF(N647="základní",J647,0)</f>
        <v>0</v>
      </c>
      <c r="BF647" s="229">
        <f>IF(N647="snížená",J647,0)</f>
        <v>0</v>
      </c>
      <c r="BG647" s="229">
        <f>IF(N647="zákl. přenesená",J647,0)</f>
        <v>0</v>
      </c>
      <c r="BH647" s="229">
        <f>IF(N647="sníž. přenesená",J647,0)</f>
        <v>0</v>
      </c>
      <c r="BI647" s="229">
        <f>IF(N647="nulová",J647,0)</f>
        <v>0</v>
      </c>
      <c r="BJ647" s="18" t="s">
        <v>86</v>
      </c>
      <c r="BK647" s="229">
        <f>ROUND(I647*H647,2)</f>
        <v>0</v>
      </c>
      <c r="BL647" s="18" t="s">
        <v>318</v>
      </c>
      <c r="BM647" s="228" t="s">
        <v>919</v>
      </c>
    </row>
    <row r="648" s="13" customFormat="1">
      <c r="A648" s="13"/>
      <c r="B648" s="230"/>
      <c r="C648" s="231"/>
      <c r="D648" s="232" t="s">
        <v>242</v>
      </c>
      <c r="E648" s="233" t="s">
        <v>1</v>
      </c>
      <c r="F648" s="234" t="s">
        <v>920</v>
      </c>
      <c r="G648" s="231"/>
      <c r="H648" s="235">
        <v>6.2000000000000002</v>
      </c>
      <c r="I648" s="236"/>
      <c r="J648" s="231"/>
      <c r="K648" s="231"/>
      <c r="L648" s="237"/>
      <c r="M648" s="238"/>
      <c r="N648" s="239"/>
      <c r="O648" s="239"/>
      <c r="P648" s="239"/>
      <c r="Q648" s="239"/>
      <c r="R648" s="239"/>
      <c r="S648" s="239"/>
      <c r="T648" s="24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1" t="s">
        <v>242</v>
      </c>
      <c r="AU648" s="241" t="s">
        <v>88</v>
      </c>
      <c r="AV648" s="13" t="s">
        <v>88</v>
      </c>
      <c r="AW648" s="13" t="s">
        <v>34</v>
      </c>
      <c r="AX648" s="13" t="s">
        <v>86</v>
      </c>
      <c r="AY648" s="241" t="s">
        <v>234</v>
      </c>
    </row>
    <row r="649" s="2" customFormat="1" ht="33" customHeight="1">
      <c r="A649" s="39"/>
      <c r="B649" s="40"/>
      <c r="C649" s="217" t="s">
        <v>921</v>
      </c>
      <c r="D649" s="217" t="s">
        <v>236</v>
      </c>
      <c r="E649" s="218" t="s">
        <v>922</v>
      </c>
      <c r="F649" s="219" t="s">
        <v>923</v>
      </c>
      <c r="G649" s="220" t="s">
        <v>131</v>
      </c>
      <c r="H649" s="221">
        <v>4.0800000000000001</v>
      </c>
      <c r="I649" s="222"/>
      <c r="J649" s="223">
        <f>ROUND(I649*H649,2)</f>
        <v>0</v>
      </c>
      <c r="K649" s="219" t="s">
        <v>239</v>
      </c>
      <c r="L649" s="45"/>
      <c r="M649" s="224" t="s">
        <v>1</v>
      </c>
      <c r="N649" s="225" t="s">
        <v>43</v>
      </c>
      <c r="O649" s="92"/>
      <c r="P649" s="226">
        <f>O649*H649</f>
        <v>0</v>
      </c>
      <c r="Q649" s="226">
        <v>0</v>
      </c>
      <c r="R649" s="226">
        <f>Q649*H649</f>
        <v>0</v>
      </c>
      <c r="S649" s="226">
        <v>0</v>
      </c>
      <c r="T649" s="227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28" t="s">
        <v>318</v>
      </c>
      <c r="AT649" s="228" t="s">
        <v>236</v>
      </c>
      <c r="AU649" s="228" t="s">
        <v>88</v>
      </c>
      <c r="AY649" s="18" t="s">
        <v>234</v>
      </c>
      <c r="BE649" s="229">
        <f>IF(N649="základní",J649,0)</f>
        <v>0</v>
      </c>
      <c r="BF649" s="229">
        <f>IF(N649="snížená",J649,0)</f>
        <v>0</v>
      </c>
      <c r="BG649" s="229">
        <f>IF(N649="zákl. přenesená",J649,0)</f>
        <v>0</v>
      </c>
      <c r="BH649" s="229">
        <f>IF(N649="sníž. přenesená",J649,0)</f>
        <v>0</v>
      </c>
      <c r="BI649" s="229">
        <f>IF(N649="nulová",J649,0)</f>
        <v>0</v>
      </c>
      <c r="BJ649" s="18" t="s">
        <v>86</v>
      </c>
      <c r="BK649" s="229">
        <f>ROUND(I649*H649,2)</f>
        <v>0</v>
      </c>
      <c r="BL649" s="18" t="s">
        <v>318</v>
      </c>
      <c r="BM649" s="228" t="s">
        <v>924</v>
      </c>
    </row>
    <row r="650" s="13" customFormat="1">
      <c r="A650" s="13"/>
      <c r="B650" s="230"/>
      <c r="C650" s="231"/>
      <c r="D650" s="232" t="s">
        <v>242</v>
      </c>
      <c r="E650" s="233" t="s">
        <v>1</v>
      </c>
      <c r="F650" s="234" t="s">
        <v>105</v>
      </c>
      <c r="G650" s="231"/>
      <c r="H650" s="235">
        <v>4.0800000000000001</v>
      </c>
      <c r="I650" s="236"/>
      <c r="J650" s="231"/>
      <c r="K650" s="231"/>
      <c r="L650" s="237"/>
      <c r="M650" s="238"/>
      <c r="N650" s="239"/>
      <c r="O650" s="239"/>
      <c r="P650" s="239"/>
      <c r="Q650" s="239"/>
      <c r="R650" s="239"/>
      <c r="S650" s="239"/>
      <c r="T650" s="24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1" t="s">
        <v>242</v>
      </c>
      <c r="AU650" s="241" t="s">
        <v>88</v>
      </c>
      <c r="AV650" s="13" t="s">
        <v>88</v>
      </c>
      <c r="AW650" s="13" t="s">
        <v>34</v>
      </c>
      <c r="AX650" s="13" t="s">
        <v>78</v>
      </c>
      <c r="AY650" s="241" t="s">
        <v>234</v>
      </c>
    </row>
    <row r="651" s="14" customFormat="1">
      <c r="A651" s="14"/>
      <c r="B651" s="242"/>
      <c r="C651" s="243"/>
      <c r="D651" s="232" t="s">
        <v>242</v>
      </c>
      <c r="E651" s="244" t="s">
        <v>1</v>
      </c>
      <c r="F651" s="245" t="s">
        <v>244</v>
      </c>
      <c r="G651" s="243"/>
      <c r="H651" s="246">
        <v>4.0800000000000001</v>
      </c>
      <c r="I651" s="247"/>
      <c r="J651" s="243"/>
      <c r="K651" s="243"/>
      <c r="L651" s="248"/>
      <c r="M651" s="249"/>
      <c r="N651" s="250"/>
      <c r="O651" s="250"/>
      <c r="P651" s="250"/>
      <c r="Q651" s="250"/>
      <c r="R651" s="250"/>
      <c r="S651" s="250"/>
      <c r="T651" s="251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2" t="s">
        <v>242</v>
      </c>
      <c r="AU651" s="252" t="s">
        <v>88</v>
      </c>
      <c r="AV651" s="14" t="s">
        <v>240</v>
      </c>
      <c r="AW651" s="14" t="s">
        <v>34</v>
      </c>
      <c r="AX651" s="14" t="s">
        <v>86</v>
      </c>
      <c r="AY651" s="252" t="s">
        <v>234</v>
      </c>
    </row>
    <row r="652" s="2" customFormat="1" ht="16.5" customHeight="1">
      <c r="A652" s="39"/>
      <c r="B652" s="40"/>
      <c r="C652" s="274" t="s">
        <v>925</v>
      </c>
      <c r="D652" s="274" t="s">
        <v>307</v>
      </c>
      <c r="E652" s="275" t="s">
        <v>926</v>
      </c>
      <c r="F652" s="276" t="s">
        <v>927</v>
      </c>
      <c r="G652" s="277" t="s">
        <v>897</v>
      </c>
      <c r="H652" s="278">
        <v>18.359999999999999</v>
      </c>
      <c r="I652" s="279"/>
      <c r="J652" s="280">
        <f>ROUND(I652*H652,2)</f>
        <v>0</v>
      </c>
      <c r="K652" s="276" t="s">
        <v>239</v>
      </c>
      <c r="L652" s="281"/>
      <c r="M652" s="282" t="s">
        <v>1</v>
      </c>
      <c r="N652" s="283" t="s">
        <v>43</v>
      </c>
      <c r="O652" s="92"/>
      <c r="P652" s="226">
        <f>O652*H652</f>
        <v>0</v>
      </c>
      <c r="Q652" s="226">
        <v>0.001</v>
      </c>
      <c r="R652" s="226">
        <f>Q652*H652</f>
        <v>0.018360000000000001</v>
      </c>
      <c r="S652" s="226">
        <v>0</v>
      </c>
      <c r="T652" s="227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8" t="s">
        <v>407</v>
      </c>
      <c r="AT652" s="228" t="s">
        <v>307</v>
      </c>
      <c r="AU652" s="228" t="s">
        <v>88</v>
      </c>
      <c r="AY652" s="18" t="s">
        <v>234</v>
      </c>
      <c r="BE652" s="229">
        <f>IF(N652="základní",J652,0)</f>
        <v>0</v>
      </c>
      <c r="BF652" s="229">
        <f>IF(N652="snížená",J652,0)</f>
        <v>0</v>
      </c>
      <c r="BG652" s="229">
        <f>IF(N652="zákl. přenesená",J652,0)</f>
        <v>0</v>
      </c>
      <c r="BH652" s="229">
        <f>IF(N652="sníž. přenesená",J652,0)</f>
        <v>0</v>
      </c>
      <c r="BI652" s="229">
        <f>IF(N652="nulová",J652,0)</f>
        <v>0</v>
      </c>
      <c r="BJ652" s="18" t="s">
        <v>86</v>
      </c>
      <c r="BK652" s="229">
        <f>ROUND(I652*H652,2)</f>
        <v>0</v>
      </c>
      <c r="BL652" s="18" t="s">
        <v>318</v>
      </c>
      <c r="BM652" s="228" t="s">
        <v>928</v>
      </c>
    </row>
    <row r="653" s="13" customFormat="1">
      <c r="A653" s="13"/>
      <c r="B653" s="230"/>
      <c r="C653" s="231"/>
      <c r="D653" s="232" t="s">
        <v>242</v>
      </c>
      <c r="E653" s="231"/>
      <c r="F653" s="234" t="s">
        <v>929</v>
      </c>
      <c r="G653" s="231"/>
      <c r="H653" s="235">
        <v>18.359999999999999</v>
      </c>
      <c r="I653" s="236"/>
      <c r="J653" s="231"/>
      <c r="K653" s="231"/>
      <c r="L653" s="237"/>
      <c r="M653" s="238"/>
      <c r="N653" s="239"/>
      <c r="O653" s="239"/>
      <c r="P653" s="239"/>
      <c r="Q653" s="239"/>
      <c r="R653" s="239"/>
      <c r="S653" s="239"/>
      <c r="T653" s="24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1" t="s">
        <v>242</v>
      </c>
      <c r="AU653" s="241" t="s">
        <v>88</v>
      </c>
      <c r="AV653" s="13" t="s">
        <v>88</v>
      </c>
      <c r="AW653" s="13" t="s">
        <v>4</v>
      </c>
      <c r="AX653" s="13" t="s">
        <v>86</v>
      </c>
      <c r="AY653" s="241" t="s">
        <v>234</v>
      </c>
    </row>
    <row r="654" s="2" customFormat="1" ht="24.15" customHeight="1">
      <c r="A654" s="39"/>
      <c r="B654" s="40"/>
      <c r="C654" s="217" t="s">
        <v>930</v>
      </c>
      <c r="D654" s="217" t="s">
        <v>236</v>
      </c>
      <c r="E654" s="218" t="s">
        <v>931</v>
      </c>
      <c r="F654" s="219" t="s">
        <v>932</v>
      </c>
      <c r="G654" s="220" t="s">
        <v>131</v>
      </c>
      <c r="H654" s="221">
        <v>11.76</v>
      </c>
      <c r="I654" s="222"/>
      <c r="J654" s="223">
        <f>ROUND(I654*H654,2)</f>
        <v>0</v>
      </c>
      <c r="K654" s="219" t="s">
        <v>239</v>
      </c>
      <c r="L654" s="45"/>
      <c r="M654" s="224" t="s">
        <v>1</v>
      </c>
      <c r="N654" s="225" t="s">
        <v>43</v>
      </c>
      <c r="O654" s="92"/>
      <c r="P654" s="226">
        <f>O654*H654</f>
        <v>0</v>
      </c>
      <c r="Q654" s="226">
        <v>0</v>
      </c>
      <c r="R654" s="226">
        <f>Q654*H654</f>
        <v>0</v>
      </c>
      <c r="S654" s="226">
        <v>0</v>
      </c>
      <c r="T654" s="227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28" t="s">
        <v>318</v>
      </c>
      <c r="AT654" s="228" t="s">
        <v>236</v>
      </c>
      <c r="AU654" s="228" t="s">
        <v>88</v>
      </c>
      <c r="AY654" s="18" t="s">
        <v>234</v>
      </c>
      <c r="BE654" s="229">
        <f>IF(N654="základní",J654,0)</f>
        <v>0</v>
      </c>
      <c r="BF654" s="229">
        <f>IF(N654="snížená",J654,0)</f>
        <v>0</v>
      </c>
      <c r="BG654" s="229">
        <f>IF(N654="zákl. přenesená",J654,0)</f>
        <v>0</v>
      </c>
      <c r="BH654" s="229">
        <f>IF(N654="sníž. přenesená",J654,0)</f>
        <v>0</v>
      </c>
      <c r="BI654" s="229">
        <f>IF(N654="nulová",J654,0)</f>
        <v>0</v>
      </c>
      <c r="BJ654" s="18" t="s">
        <v>86</v>
      </c>
      <c r="BK654" s="229">
        <f>ROUND(I654*H654,2)</f>
        <v>0</v>
      </c>
      <c r="BL654" s="18" t="s">
        <v>318</v>
      </c>
      <c r="BM654" s="228" t="s">
        <v>933</v>
      </c>
    </row>
    <row r="655" s="13" customFormat="1">
      <c r="A655" s="13"/>
      <c r="B655" s="230"/>
      <c r="C655" s="231"/>
      <c r="D655" s="232" t="s">
        <v>242</v>
      </c>
      <c r="E655" s="233" t="s">
        <v>1</v>
      </c>
      <c r="F655" s="234" t="s">
        <v>174</v>
      </c>
      <c r="G655" s="231"/>
      <c r="H655" s="235">
        <v>11.76</v>
      </c>
      <c r="I655" s="236"/>
      <c r="J655" s="231"/>
      <c r="K655" s="231"/>
      <c r="L655" s="237"/>
      <c r="M655" s="238"/>
      <c r="N655" s="239"/>
      <c r="O655" s="239"/>
      <c r="P655" s="239"/>
      <c r="Q655" s="239"/>
      <c r="R655" s="239"/>
      <c r="S655" s="239"/>
      <c r="T655" s="24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1" t="s">
        <v>242</v>
      </c>
      <c r="AU655" s="241" t="s">
        <v>88</v>
      </c>
      <c r="AV655" s="13" t="s">
        <v>88</v>
      </c>
      <c r="AW655" s="13" t="s">
        <v>34</v>
      </c>
      <c r="AX655" s="13" t="s">
        <v>78</v>
      </c>
      <c r="AY655" s="241" t="s">
        <v>234</v>
      </c>
    </row>
    <row r="656" s="15" customFormat="1">
      <c r="A656" s="15"/>
      <c r="B656" s="253"/>
      <c r="C656" s="254"/>
      <c r="D656" s="232" t="s">
        <v>242</v>
      </c>
      <c r="E656" s="255" t="s">
        <v>103</v>
      </c>
      <c r="F656" s="256" t="s">
        <v>250</v>
      </c>
      <c r="G656" s="254"/>
      <c r="H656" s="257">
        <v>11.76</v>
      </c>
      <c r="I656" s="258"/>
      <c r="J656" s="254"/>
      <c r="K656" s="254"/>
      <c r="L656" s="259"/>
      <c r="M656" s="260"/>
      <c r="N656" s="261"/>
      <c r="O656" s="261"/>
      <c r="P656" s="261"/>
      <c r="Q656" s="261"/>
      <c r="R656" s="261"/>
      <c r="S656" s="261"/>
      <c r="T656" s="262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63" t="s">
        <v>242</v>
      </c>
      <c r="AU656" s="263" t="s">
        <v>88</v>
      </c>
      <c r="AV656" s="15" t="s">
        <v>93</v>
      </c>
      <c r="AW656" s="15" t="s">
        <v>34</v>
      </c>
      <c r="AX656" s="15" t="s">
        <v>78</v>
      </c>
      <c r="AY656" s="263" t="s">
        <v>234</v>
      </c>
    </row>
    <row r="657" s="14" customFormat="1">
      <c r="A657" s="14"/>
      <c r="B657" s="242"/>
      <c r="C657" s="243"/>
      <c r="D657" s="232" t="s">
        <v>242</v>
      </c>
      <c r="E657" s="244" t="s">
        <v>1</v>
      </c>
      <c r="F657" s="245" t="s">
        <v>244</v>
      </c>
      <c r="G657" s="243"/>
      <c r="H657" s="246">
        <v>11.76</v>
      </c>
      <c r="I657" s="247"/>
      <c r="J657" s="243"/>
      <c r="K657" s="243"/>
      <c r="L657" s="248"/>
      <c r="M657" s="249"/>
      <c r="N657" s="250"/>
      <c r="O657" s="250"/>
      <c r="P657" s="250"/>
      <c r="Q657" s="250"/>
      <c r="R657" s="250"/>
      <c r="S657" s="250"/>
      <c r="T657" s="251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2" t="s">
        <v>242</v>
      </c>
      <c r="AU657" s="252" t="s">
        <v>88</v>
      </c>
      <c r="AV657" s="14" t="s">
        <v>240</v>
      </c>
      <c r="AW657" s="14" t="s">
        <v>34</v>
      </c>
      <c r="AX657" s="14" t="s">
        <v>86</v>
      </c>
      <c r="AY657" s="252" t="s">
        <v>234</v>
      </c>
    </row>
    <row r="658" s="2" customFormat="1" ht="24.15" customHeight="1">
      <c r="A658" s="39"/>
      <c r="B658" s="40"/>
      <c r="C658" s="274" t="s">
        <v>934</v>
      </c>
      <c r="D658" s="274" t="s">
        <v>307</v>
      </c>
      <c r="E658" s="275" t="s">
        <v>895</v>
      </c>
      <c r="F658" s="276" t="s">
        <v>896</v>
      </c>
      <c r="G658" s="277" t="s">
        <v>897</v>
      </c>
      <c r="H658" s="278">
        <v>5.8799999999999999</v>
      </c>
      <c r="I658" s="279"/>
      <c r="J658" s="280">
        <f>ROUND(I658*H658,2)</f>
        <v>0</v>
      </c>
      <c r="K658" s="276" t="s">
        <v>239</v>
      </c>
      <c r="L658" s="281"/>
      <c r="M658" s="282" t="s">
        <v>1</v>
      </c>
      <c r="N658" s="283" t="s">
        <v>43</v>
      </c>
      <c r="O658" s="92"/>
      <c r="P658" s="226">
        <f>O658*H658</f>
        <v>0</v>
      </c>
      <c r="Q658" s="226">
        <v>0.001</v>
      </c>
      <c r="R658" s="226">
        <f>Q658*H658</f>
        <v>0.0058799999999999998</v>
      </c>
      <c r="S658" s="226">
        <v>0</v>
      </c>
      <c r="T658" s="227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8" t="s">
        <v>407</v>
      </c>
      <c r="AT658" s="228" t="s">
        <v>307</v>
      </c>
      <c r="AU658" s="228" t="s">
        <v>88</v>
      </c>
      <c r="AY658" s="18" t="s">
        <v>234</v>
      </c>
      <c r="BE658" s="229">
        <f>IF(N658="základní",J658,0)</f>
        <v>0</v>
      </c>
      <c r="BF658" s="229">
        <f>IF(N658="snížená",J658,0)</f>
        <v>0</v>
      </c>
      <c r="BG658" s="229">
        <f>IF(N658="zákl. přenesená",J658,0)</f>
        <v>0</v>
      </c>
      <c r="BH658" s="229">
        <f>IF(N658="sníž. přenesená",J658,0)</f>
        <v>0</v>
      </c>
      <c r="BI658" s="229">
        <f>IF(N658="nulová",J658,0)</f>
        <v>0</v>
      </c>
      <c r="BJ658" s="18" t="s">
        <v>86</v>
      </c>
      <c r="BK658" s="229">
        <f>ROUND(I658*H658,2)</f>
        <v>0</v>
      </c>
      <c r="BL658" s="18" t="s">
        <v>318</v>
      </c>
      <c r="BM658" s="228" t="s">
        <v>935</v>
      </c>
    </row>
    <row r="659" s="13" customFormat="1">
      <c r="A659" s="13"/>
      <c r="B659" s="230"/>
      <c r="C659" s="231"/>
      <c r="D659" s="232" t="s">
        <v>242</v>
      </c>
      <c r="E659" s="231"/>
      <c r="F659" s="234" t="s">
        <v>936</v>
      </c>
      <c r="G659" s="231"/>
      <c r="H659" s="235">
        <v>5.8799999999999999</v>
      </c>
      <c r="I659" s="236"/>
      <c r="J659" s="231"/>
      <c r="K659" s="231"/>
      <c r="L659" s="237"/>
      <c r="M659" s="238"/>
      <c r="N659" s="239"/>
      <c r="O659" s="239"/>
      <c r="P659" s="239"/>
      <c r="Q659" s="239"/>
      <c r="R659" s="239"/>
      <c r="S659" s="239"/>
      <c r="T659" s="24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1" t="s">
        <v>242</v>
      </c>
      <c r="AU659" s="241" t="s">
        <v>88</v>
      </c>
      <c r="AV659" s="13" t="s">
        <v>88</v>
      </c>
      <c r="AW659" s="13" t="s">
        <v>4</v>
      </c>
      <c r="AX659" s="13" t="s">
        <v>86</v>
      </c>
      <c r="AY659" s="241" t="s">
        <v>234</v>
      </c>
    </row>
    <row r="660" s="2" customFormat="1" ht="24.15" customHeight="1">
      <c r="A660" s="39"/>
      <c r="B660" s="40"/>
      <c r="C660" s="217" t="s">
        <v>937</v>
      </c>
      <c r="D660" s="217" t="s">
        <v>236</v>
      </c>
      <c r="E660" s="218" t="s">
        <v>938</v>
      </c>
      <c r="F660" s="219" t="s">
        <v>939</v>
      </c>
      <c r="G660" s="220" t="s">
        <v>131</v>
      </c>
      <c r="H660" s="221">
        <v>11.76</v>
      </c>
      <c r="I660" s="222"/>
      <c r="J660" s="223">
        <f>ROUND(I660*H660,2)</f>
        <v>0</v>
      </c>
      <c r="K660" s="219" t="s">
        <v>239</v>
      </c>
      <c r="L660" s="45"/>
      <c r="M660" s="224" t="s">
        <v>1</v>
      </c>
      <c r="N660" s="225" t="s">
        <v>43</v>
      </c>
      <c r="O660" s="92"/>
      <c r="P660" s="226">
        <f>O660*H660</f>
        <v>0</v>
      </c>
      <c r="Q660" s="226">
        <v>0</v>
      </c>
      <c r="R660" s="226">
        <f>Q660*H660</f>
        <v>0</v>
      </c>
      <c r="S660" s="226">
        <v>0</v>
      </c>
      <c r="T660" s="227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28" t="s">
        <v>318</v>
      </c>
      <c r="AT660" s="228" t="s">
        <v>236</v>
      </c>
      <c r="AU660" s="228" t="s">
        <v>88</v>
      </c>
      <c r="AY660" s="18" t="s">
        <v>234</v>
      </c>
      <c r="BE660" s="229">
        <f>IF(N660="základní",J660,0)</f>
        <v>0</v>
      </c>
      <c r="BF660" s="229">
        <f>IF(N660="snížená",J660,0)</f>
        <v>0</v>
      </c>
      <c r="BG660" s="229">
        <f>IF(N660="zákl. přenesená",J660,0)</f>
        <v>0</v>
      </c>
      <c r="BH660" s="229">
        <f>IF(N660="sníž. přenesená",J660,0)</f>
        <v>0</v>
      </c>
      <c r="BI660" s="229">
        <f>IF(N660="nulová",J660,0)</f>
        <v>0</v>
      </c>
      <c r="BJ660" s="18" t="s">
        <v>86</v>
      </c>
      <c r="BK660" s="229">
        <f>ROUND(I660*H660,2)</f>
        <v>0</v>
      </c>
      <c r="BL660" s="18" t="s">
        <v>318</v>
      </c>
      <c r="BM660" s="228" t="s">
        <v>940</v>
      </c>
    </row>
    <row r="661" s="13" customFormat="1">
      <c r="A661" s="13"/>
      <c r="B661" s="230"/>
      <c r="C661" s="231"/>
      <c r="D661" s="232" t="s">
        <v>242</v>
      </c>
      <c r="E661" s="233" t="s">
        <v>1</v>
      </c>
      <c r="F661" s="234" t="s">
        <v>103</v>
      </c>
      <c r="G661" s="231"/>
      <c r="H661" s="235">
        <v>11.76</v>
      </c>
      <c r="I661" s="236"/>
      <c r="J661" s="231"/>
      <c r="K661" s="231"/>
      <c r="L661" s="237"/>
      <c r="M661" s="238"/>
      <c r="N661" s="239"/>
      <c r="O661" s="239"/>
      <c r="P661" s="239"/>
      <c r="Q661" s="239"/>
      <c r="R661" s="239"/>
      <c r="S661" s="239"/>
      <c r="T661" s="24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1" t="s">
        <v>242</v>
      </c>
      <c r="AU661" s="241" t="s">
        <v>88</v>
      </c>
      <c r="AV661" s="13" t="s">
        <v>88</v>
      </c>
      <c r="AW661" s="13" t="s">
        <v>34</v>
      </c>
      <c r="AX661" s="13" t="s">
        <v>78</v>
      </c>
      <c r="AY661" s="241" t="s">
        <v>234</v>
      </c>
    </row>
    <row r="662" s="14" customFormat="1">
      <c r="A662" s="14"/>
      <c r="B662" s="242"/>
      <c r="C662" s="243"/>
      <c r="D662" s="232" t="s">
        <v>242</v>
      </c>
      <c r="E662" s="244" t="s">
        <v>1</v>
      </c>
      <c r="F662" s="245" t="s">
        <v>244</v>
      </c>
      <c r="G662" s="243"/>
      <c r="H662" s="246">
        <v>11.76</v>
      </c>
      <c r="I662" s="247"/>
      <c r="J662" s="243"/>
      <c r="K662" s="243"/>
      <c r="L662" s="248"/>
      <c r="M662" s="249"/>
      <c r="N662" s="250"/>
      <c r="O662" s="250"/>
      <c r="P662" s="250"/>
      <c r="Q662" s="250"/>
      <c r="R662" s="250"/>
      <c r="S662" s="250"/>
      <c r="T662" s="25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2" t="s">
        <v>242</v>
      </c>
      <c r="AU662" s="252" t="s">
        <v>88</v>
      </c>
      <c r="AV662" s="14" t="s">
        <v>240</v>
      </c>
      <c r="AW662" s="14" t="s">
        <v>34</v>
      </c>
      <c r="AX662" s="14" t="s">
        <v>86</v>
      </c>
      <c r="AY662" s="252" t="s">
        <v>234</v>
      </c>
    </row>
    <row r="663" s="2" customFormat="1" ht="16.5" customHeight="1">
      <c r="A663" s="39"/>
      <c r="B663" s="40"/>
      <c r="C663" s="274" t="s">
        <v>941</v>
      </c>
      <c r="D663" s="274" t="s">
        <v>307</v>
      </c>
      <c r="E663" s="275" t="s">
        <v>926</v>
      </c>
      <c r="F663" s="276" t="s">
        <v>927</v>
      </c>
      <c r="G663" s="277" t="s">
        <v>897</v>
      </c>
      <c r="H663" s="278">
        <v>52.920000000000002</v>
      </c>
      <c r="I663" s="279"/>
      <c r="J663" s="280">
        <f>ROUND(I663*H663,2)</f>
        <v>0</v>
      </c>
      <c r="K663" s="276" t="s">
        <v>239</v>
      </c>
      <c r="L663" s="281"/>
      <c r="M663" s="282" t="s">
        <v>1</v>
      </c>
      <c r="N663" s="283" t="s">
        <v>43</v>
      </c>
      <c r="O663" s="92"/>
      <c r="P663" s="226">
        <f>O663*H663</f>
        <v>0</v>
      </c>
      <c r="Q663" s="226">
        <v>0.001</v>
      </c>
      <c r="R663" s="226">
        <f>Q663*H663</f>
        <v>0.052920000000000002</v>
      </c>
      <c r="S663" s="226">
        <v>0</v>
      </c>
      <c r="T663" s="227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28" t="s">
        <v>407</v>
      </c>
      <c r="AT663" s="228" t="s">
        <v>307</v>
      </c>
      <c r="AU663" s="228" t="s">
        <v>88</v>
      </c>
      <c r="AY663" s="18" t="s">
        <v>234</v>
      </c>
      <c r="BE663" s="229">
        <f>IF(N663="základní",J663,0)</f>
        <v>0</v>
      </c>
      <c r="BF663" s="229">
        <f>IF(N663="snížená",J663,0)</f>
        <v>0</v>
      </c>
      <c r="BG663" s="229">
        <f>IF(N663="zákl. přenesená",J663,0)</f>
        <v>0</v>
      </c>
      <c r="BH663" s="229">
        <f>IF(N663="sníž. přenesená",J663,0)</f>
        <v>0</v>
      </c>
      <c r="BI663" s="229">
        <f>IF(N663="nulová",J663,0)</f>
        <v>0</v>
      </c>
      <c r="BJ663" s="18" t="s">
        <v>86</v>
      </c>
      <c r="BK663" s="229">
        <f>ROUND(I663*H663,2)</f>
        <v>0</v>
      </c>
      <c r="BL663" s="18" t="s">
        <v>318</v>
      </c>
      <c r="BM663" s="228" t="s">
        <v>942</v>
      </c>
    </row>
    <row r="664" s="13" customFormat="1">
      <c r="A664" s="13"/>
      <c r="B664" s="230"/>
      <c r="C664" s="231"/>
      <c r="D664" s="232" t="s">
        <v>242</v>
      </c>
      <c r="E664" s="231"/>
      <c r="F664" s="234" t="s">
        <v>943</v>
      </c>
      <c r="G664" s="231"/>
      <c r="H664" s="235">
        <v>52.920000000000002</v>
      </c>
      <c r="I664" s="236"/>
      <c r="J664" s="231"/>
      <c r="K664" s="231"/>
      <c r="L664" s="237"/>
      <c r="M664" s="238"/>
      <c r="N664" s="239"/>
      <c r="O664" s="239"/>
      <c r="P664" s="239"/>
      <c r="Q664" s="239"/>
      <c r="R664" s="239"/>
      <c r="S664" s="239"/>
      <c r="T664" s="240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1" t="s">
        <v>242</v>
      </c>
      <c r="AU664" s="241" t="s">
        <v>88</v>
      </c>
      <c r="AV664" s="13" t="s">
        <v>88</v>
      </c>
      <c r="AW664" s="13" t="s">
        <v>4</v>
      </c>
      <c r="AX664" s="13" t="s">
        <v>86</v>
      </c>
      <c r="AY664" s="241" t="s">
        <v>234</v>
      </c>
    </row>
    <row r="665" s="2" customFormat="1" ht="24.15" customHeight="1">
      <c r="A665" s="39"/>
      <c r="B665" s="40"/>
      <c r="C665" s="217" t="s">
        <v>944</v>
      </c>
      <c r="D665" s="217" t="s">
        <v>236</v>
      </c>
      <c r="E665" s="218" t="s">
        <v>945</v>
      </c>
      <c r="F665" s="219" t="s">
        <v>946</v>
      </c>
      <c r="G665" s="220" t="s">
        <v>131</v>
      </c>
      <c r="H665" s="221">
        <v>4.0199999999999996</v>
      </c>
      <c r="I665" s="222"/>
      <c r="J665" s="223">
        <f>ROUND(I665*H665,2)</f>
        <v>0</v>
      </c>
      <c r="K665" s="219" t="s">
        <v>239</v>
      </c>
      <c r="L665" s="45"/>
      <c r="M665" s="224" t="s">
        <v>1</v>
      </c>
      <c r="N665" s="225" t="s">
        <v>43</v>
      </c>
      <c r="O665" s="92"/>
      <c r="P665" s="226">
        <f>O665*H665</f>
        <v>0</v>
      </c>
      <c r="Q665" s="226">
        <v>0.00040000000000000002</v>
      </c>
      <c r="R665" s="226">
        <f>Q665*H665</f>
        <v>0.0016079999999999998</v>
      </c>
      <c r="S665" s="226">
        <v>0</v>
      </c>
      <c r="T665" s="227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28" t="s">
        <v>318</v>
      </c>
      <c r="AT665" s="228" t="s">
        <v>236</v>
      </c>
      <c r="AU665" s="228" t="s">
        <v>88</v>
      </c>
      <c r="AY665" s="18" t="s">
        <v>234</v>
      </c>
      <c r="BE665" s="229">
        <f>IF(N665="základní",J665,0)</f>
        <v>0</v>
      </c>
      <c r="BF665" s="229">
        <f>IF(N665="snížená",J665,0)</f>
        <v>0</v>
      </c>
      <c r="BG665" s="229">
        <f>IF(N665="zákl. přenesená",J665,0)</f>
        <v>0</v>
      </c>
      <c r="BH665" s="229">
        <f>IF(N665="sníž. přenesená",J665,0)</f>
        <v>0</v>
      </c>
      <c r="BI665" s="229">
        <f>IF(N665="nulová",J665,0)</f>
        <v>0</v>
      </c>
      <c r="BJ665" s="18" t="s">
        <v>86</v>
      </c>
      <c r="BK665" s="229">
        <f>ROUND(I665*H665,2)</f>
        <v>0</v>
      </c>
      <c r="BL665" s="18" t="s">
        <v>318</v>
      </c>
      <c r="BM665" s="228" t="s">
        <v>947</v>
      </c>
    </row>
    <row r="666" s="13" customFormat="1">
      <c r="A666" s="13"/>
      <c r="B666" s="230"/>
      <c r="C666" s="231"/>
      <c r="D666" s="232" t="s">
        <v>242</v>
      </c>
      <c r="E666" s="233" t="s">
        <v>1</v>
      </c>
      <c r="F666" s="234" t="s">
        <v>101</v>
      </c>
      <c r="G666" s="231"/>
      <c r="H666" s="235">
        <v>4.0199999999999996</v>
      </c>
      <c r="I666" s="236"/>
      <c r="J666" s="231"/>
      <c r="K666" s="231"/>
      <c r="L666" s="237"/>
      <c r="M666" s="238"/>
      <c r="N666" s="239"/>
      <c r="O666" s="239"/>
      <c r="P666" s="239"/>
      <c r="Q666" s="239"/>
      <c r="R666" s="239"/>
      <c r="S666" s="239"/>
      <c r="T666" s="24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1" t="s">
        <v>242</v>
      </c>
      <c r="AU666" s="241" t="s">
        <v>88</v>
      </c>
      <c r="AV666" s="13" t="s">
        <v>88</v>
      </c>
      <c r="AW666" s="13" t="s">
        <v>34</v>
      </c>
      <c r="AX666" s="13" t="s">
        <v>78</v>
      </c>
      <c r="AY666" s="241" t="s">
        <v>234</v>
      </c>
    </row>
    <row r="667" s="14" customFormat="1">
      <c r="A667" s="14"/>
      <c r="B667" s="242"/>
      <c r="C667" s="243"/>
      <c r="D667" s="232" t="s">
        <v>242</v>
      </c>
      <c r="E667" s="244" t="s">
        <v>1</v>
      </c>
      <c r="F667" s="245" t="s">
        <v>244</v>
      </c>
      <c r="G667" s="243"/>
      <c r="H667" s="246">
        <v>4.0199999999999996</v>
      </c>
      <c r="I667" s="247"/>
      <c r="J667" s="243"/>
      <c r="K667" s="243"/>
      <c r="L667" s="248"/>
      <c r="M667" s="249"/>
      <c r="N667" s="250"/>
      <c r="O667" s="250"/>
      <c r="P667" s="250"/>
      <c r="Q667" s="250"/>
      <c r="R667" s="250"/>
      <c r="S667" s="250"/>
      <c r="T667" s="251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2" t="s">
        <v>242</v>
      </c>
      <c r="AU667" s="252" t="s">
        <v>88</v>
      </c>
      <c r="AV667" s="14" t="s">
        <v>240</v>
      </c>
      <c r="AW667" s="14" t="s">
        <v>34</v>
      </c>
      <c r="AX667" s="14" t="s">
        <v>86</v>
      </c>
      <c r="AY667" s="252" t="s">
        <v>234</v>
      </c>
    </row>
    <row r="668" s="2" customFormat="1" ht="37.8" customHeight="1">
      <c r="A668" s="39"/>
      <c r="B668" s="40"/>
      <c r="C668" s="274" t="s">
        <v>948</v>
      </c>
      <c r="D668" s="274" t="s">
        <v>307</v>
      </c>
      <c r="E668" s="275" t="s">
        <v>949</v>
      </c>
      <c r="F668" s="276" t="s">
        <v>950</v>
      </c>
      <c r="G668" s="277" t="s">
        <v>131</v>
      </c>
      <c r="H668" s="278">
        <v>4.6230000000000002</v>
      </c>
      <c r="I668" s="279"/>
      <c r="J668" s="280">
        <f>ROUND(I668*H668,2)</f>
        <v>0</v>
      </c>
      <c r="K668" s="276" t="s">
        <v>239</v>
      </c>
      <c r="L668" s="281"/>
      <c r="M668" s="282" t="s">
        <v>1</v>
      </c>
      <c r="N668" s="283" t="s">
        <v>43</v>
      </c>
      <c r="O668" s="92"/>
      <c r="P668" s="226">
        <f>O668*H668</f>
        <v>0</v>
      </c>
      <c r="Q668" s="226">
        <v>0.0047999999999999996</v>
      </c>
      <c r="R668" s="226">
        <f>Q668*H668</f>
        <v>0.022190399999999999</v>
      </c>
      <c r="S668" s="226">
        <v>0</v>
      </c>
      <c r="T668" s="227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28" t="s">
        <v>407</v>
      </c>
      <c r="AT668" s="228" t="s">
        <v>307</v>
      </c>
      <c r="AU668" s="228" t="s">
        <v>88</v>
      </c>
      <c r="AY668" s="18" t="s">
        <v>234</v>
      </c>
      <c r="BE668" s="229">
        <f>IF(N668="základní",J668,0)</f>
        <v>0</v>
      </c>
      <c r="BF668" s="229">
        <f>IF(N668="snížená",J668,0)</f>
        <v>0</v>
      </c>
      <c r="BG668" s="229">
        <f>IF(N668="zákl. přenesená",J668,0)</f>
        <v>0</v>
      </c>
      <c r="BH668" s="229">
        <f>IF(N668="sníž. přenesená",J668,0)</f>
        <v>0</v>
      </c>
      <c r="BI668" s="229">
        <f>IF(N668="nulová",J668,0)</f>
        <v>0</v>
      </c>
      <c r="BJ668" s="18" t="s">
        <v>86</v>
      </c>
      <c r="BK668" s="229">
        <f>ROUND(I668*H668,2)</f>
        <v>0</v>
      </c>
      <c r="BL668" s="18" t="s">
        <v>318</v>
      </c>
      <c r="BM668" s="228" t="s">
        <v>951</v>
      </c>
    </row>
    <row r="669" s="13" customFormat="1">
      <c r="A669" s="13"/>
      <c r="B669" s="230"/>
      <c r="C669" s="231"/>
      <c r="D669" s="232" t="s">
        <v>242</v>
      </c>
      <c r="E669" s="231"/>
      <c r="F669" s="234" t="s">
        <v>952</v>
      </c>
      <c r="G669" s="231"/>
      <c r="H669" s="235">
        <v>4.6230000000000002</v>
      </c>
      <c r="I669" s="236"/>
      <c r="J669" s="231"/>
      <c r="K669" s="231"/>
      <c r="L669" s="237"/>
      <c r="M669" s="238"/>
      <c r="N669" s="239"/>
      <c r="O669" s="239"/>
      <c r="P669" s="239"/>
      <c r="Q669" s="239"/>
      <c r="R669" s="239"/>
      <c r="S669" s="239"/>
      <c r="T669" s="240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1" t="s">
        <v>242</v>
      </c>
      <c r="AU669" s="241" t="s">
        <v>88</v>
      </c>
      <c r="AV669" s="13" t="s">
        <v>88</v>
      </c>
      <c r="AW669" s="13" t="s">
        <v>4</v>
      </c>
      <c r="AX669" s="13" t="s">
        <v>86</v>
      </c>
      <c r="AY669" s="241" t="s">
        <v>234</v>
      </c>
    </row>
    <row r="670" s="2" customFormat="1" ht="33" customHeight="1">
      <c r="A670" s="39"/>
      <c r="B670" s="40"/>
      <c r="C670" s="217" t="s">
        <v>953</v>
      </c>
      <c r="D670" s="217" t="s">
        <v>236</v>
      </c>
      <c r="E670" s="218" t="s">
        <v>954</v>
      </c>
      <c r="F670" s="219" t="s">
        <v>955</v>
      </c>
      <c r="G670" s="220" t="s">
        <v>131</v>
      </c>
      <c r="H670" s="221">
        <v>4.0800000000000001</v>
      </c>
      <c r="I670" s="222"/>
      <c r="J670" s="223">
        <f>ROUND(I670*H670,2)</f>
        <v>0</v>
      </c>
      <c r="K670" s="219" t="s">
        <v>239</v>
      </c>
      <c r="L670" s="45"/>
      <c r="M670" s="224" t="s">
        <v>1</v>
      </c>
      <c r="N670" s="225" t="s">
        <v>43</v>
      </c>
      <c r="O670" s="92"/>
      <c r="P670" s="226">
        <f>O670*H670</f>
        <v>0</v>
      </c>
      <c r="Q670" s="226">
        <v>0</v>
      </c>
      <c r="R670" s="226">
        <f>Q670*H670</f>
        <v>0</v>
      </c>
      <c r="S670" s="226">
        <v>0</v>
      </c>
      <c r="T670" s="227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28" t="s">
        <v>318</v>
      </c>
      <c r="AT670" s="228" t="s">
        <v>236</v>
      </c>
      <c r="AU670" s="228" t="s">
        <v>88</v>
      </c>
      <c r="AY670" s="18" t="s">
        <v>234</v>
      </c>
      <c r="BE670" s="229">
        <f>IF(N670="základní",J670,0)</f>
        <v>0</v>
      </c>
      <c r="BF670" s="229">
        <f>IF(N670="snížená",J670,0)</f>
        <v>0</v>
      </c>
      <c r="BG670" s="229">
        <f>IF(N670="zákl. přenesená",J670,0)</f>
        <v>0</v>
      </c>
      <c r="BH670" s="229">
        <f>IF(N670="sníž. přenesená",J670,0)</f>
        <v>0</v>
      </c>
      <c r="BI670" s="229">
        <f>IF(N670="nulová",J670,0)</f>
        <v>0</v>
      </c>
      <c r="BJ670" s="18" t="s">
        <v>86</v>
      </c>
      <c r="BK670" s="229">
        <f>ROUND(I670*H670,2)</f>
        <v>0</v>
      </c>
      <c r="BL670" s="18" t="s">
        <v>318</v>
      </c>
      <c r="BM670" s="228" t="s">
        <v>956</v>
      </c>
    </row>
    <row r="671" s="13" customFormat="1">
      <c r="A671" s="13"/>
      <c r="B671" s="230"/>
      <c r="C671" s="231"/>
      <c r="D671" s="232" t="s">
        <v>242</v>
      </c>
      <c r="E671" s="233" t="s">
        <v>1</v>
      </c>
      <c r="F671" s="234" t="s">
        <v>105</v>
      </c>
      <c r="G671" s="231"/>
      <c r="H671" s="235">
        <v>4.0800000000000001</v>
      </c>
      <c r="I671" s="236"/>
      <c r="J671" s="231"/>
      <c r="K671" s="231"/>
      <c r="L671" s="237"/>
      <c r="M671" s="238"/>
      <c r="N671" s="239"/>
      <c r="O671" s="239"/>
      <c r="P671" s="239"/>
      <c r="Q671" s="239"/>
      <c r="R671" s="239"/>
      <c r="S671" s="239"/>
      <c r="T671" s="240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1" t="s">
        <v>242</v>
      </c>
      <c r="AU671" s="241" t="s">
        <v>88</v>
      </c>
      <c r="AV671" s="13" t="s">
        <v>88</v>
      </c>
      <c r="AW671" s="13" t="s">
        <v>34</v>
      </c>
      <c r="AX671" s="13" t="s">
        <v>78</v>
      </c>
      <c r="AY671" s="241" t="s">
        <v>234</v>
      </c>
    </row>
    <row r="672" s="14" customFormat="1">
      <c r="A672" s="14"/>
      <c r="B672" s="242"/>
      <c r="C672" s="243"/>
      <c r="D672" s="232" t="s">
        <v>242</v>
      </c>
      <c r="E672" s="244" t="s">
        <v>1</v>
      </c>
      <c r="F672" s="245" t="s">
        <v>244</v>
      </c>
      <c r="G672" s="243"/>
      <c r="H672" s="246">
        <v>4.0800000000000001</v>
      </c>
      <c r="I672" s="247"/>
      <c r="J672" s="243"/>
      <c r="K672" s="243"/>
      <c r="L672" s="248"/>
      <c r="M672" s="249"/>
      <c r="N672" s="250"/>
      <c r="O672" s="250"/>
      <c r="P672" s="250"/>
      <c r="Q672" s="250"/>
      <c r="R672" s="250"/>
      <c r="S672" s="250"/>
      <c r="T672" s="25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2" t="s">
        <v>242</v>
      </c>
      <c r="AU672" s="252" t="s">
        <v>88</v>
      </c>
      <c r="AV672" s="14" t="s">
        <v>240</v>
      </c>
      <c r="AW672" s="14" t="s">
        <v>34</v>
      </c>
      <c r="AX672" s="14" t="s">
        <v>86</v>
      </c>
      <c r="AY672" s="252" t="s">
        <v>234</v>
      </c>
    </row>
    <row r="673" s="2" customFormat="1" ht="33" customHeight="1">
      <c r="A673" s="39"/>
      <c r="B673" s="40"/>
      <c r="C673" s="217" t="s">
        <v>957</v>
      </c>
      <c r="D673" s="217" t="s">
        <v>236</v>
      </c>
      <c r="E673" s="218" t="s">
        <v>958</v>
      </c>
      <c r="F673" s="219" t="s">
        <v>959</v>
      </c>
      <c r="G673" s="220" t="s">
        <v>131</v>
      </c>
      <c r="H673" s="221">
        <v>4.0199999999999996</v>
      </c>
      <c r="I673" s="222"/>
      <c r="J673" s="223">
        <f>ROUND(I673*H673,2)</f>
        <v>0</v>
      </c>
      <c r="K673" s="219" t="s">
        <v>239</v>
      </c>
      <c r="L673" s="45"/>
      <c r="M673" s="224" t="s">
        <v>1</v>
      </c>
      <c r="N673" s="225" t="s">
        <v>43</v>
      </c>
      <c r="O673" s="92"/>
      <c r="P673" s="226">
        <f>O673*H673</f>
        <v>0</v>
      </c>
      <c r="Q673" s="226">
        <v>0</v>
      </c>
      <c r="R673" s="226">
        <f>Q673*H673</f>
        <v>0</v>
      </c>
      <c r="S673" s="226">
        <v>0</v>
      </c>
      <c r="T673" s="227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28" t="s">
        <v>318</v>
      </c>
      <c r="AT673" s="228" t="s">
        <v>236</v>
      </c>
      <c r="AU673" s="228" t="s">
        <v>88</v>
      </c>
      <c r="AY673" s="18" t="s">
        <v>234</v>
      </c>
      <c r="BE673" s="229">
        <f>IF(N673="základní",J673,0)</f>
        <v>0</v>
      </c>
      <c r="BF673" s="229">
        <f>IF(N673="snížená",J673,0)</f>
        <v>0</v>
      </c>
      <c r="BG673" s="229">
        <f>IF(N673="zákl. přenesená",J673,0)</f>
        <v>0</v>
      </c>
      <c r="BH673" s="229">
        <f>IF(N673="sníž. přenesená",J673,0)</f>
        <v>0</v>
      </c>
      <c r="BI673" s="229">
        <f>IF(N673="nulová",J673,0)</f>
        <v>0</v>
      </c>
      <c r="BJ673" s="18" t="s">
        <v>86</v>
      </c>
      <c r="BK673" s="229">
        <f>ROUND(I673*H673,2)</f>
        <v>0</v>
      </c>
      <c r="BL673" s="18" t="s">
        <v>318</v>
      </c>
      <c r="BM673" s="228" t="s">
        <v>960</v>
      </c>
    </row>
    <row r="674" s="13" customFormat="1">
      <c r="A674" s="13"/>
      <c r="B674" s="230"/>
      <c r="C674" s="231"/>
      <c r="D674" s="232" t="s">
        <v>242</v>
      </c>
      <c r="E674" s="233" t="s">
        <v>1</v>
      </c>
      <c r="F674" s="234" t="s">
        <v>101</v>
      </c>
      <c r="G674" s="231"/>
      <c r="H674" s="235">
        <v>4.0199999999999996</v>
      </c>
      <c r="I674" s="236"/>
      <c r="J674" s="231"/>
      <c r="K674" s="231"/>
      <c r="L674" s="237"/>
      <c r="M674" s="238"/>
      <c r="N674" s="239"/>
      <c r="O674" s="239"/>
      <c r="P674" s="239"/>
      <c r="Q674" s="239"/>
      <c r="R674" s="239"/>
      <c r="S674" s="239"/>
      <c r="T674" s="24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1" t="s">
        <v>242</v>
      </c>
      <c r="AU674" s="241" t="s">
        <v>88</v>
      </c>
      <c r="AV674" s="13" t="s">
        <v>88</v>
      </c>
      <c r="AW674" s="13" t="s">
        <v>34</v>
      </c>
      <c r="AX674" s="13" t="s">
        <v>78</v>
      </c>
      <c r="AY674" s="241" t="s">
        <v>234</v>
      </c>
    </row>
    <row r="675" s="14" customFormat="1">
      <c r="A675" s="14"/>
      <c r="B675" s="242"/>
      <c r="C675" s="243"/>
      <c r="D675" s="232" t="s">
        <v>242</v>
      </c>
      <c r="E675" s="244" t="s">
        <v>1</v>
      </c>
      <c r="F675" s="245" t="s">
        <v>244</v>
      </c>
      <c r="G675" s="243"/>
      <c r="H675" s="246">
        <v>4.0199999999999996</v>
      </c>
      <c r="I675" s="247"/>
      <c r="J675" s="243"/>
      <c r="K675" s="243"/>
      <c r="L675" s="248"/>
      <c r="M675" s="249"/>
      <c r="N675" s="250"/>
      <c r="O675" s="250"/>
      <c r="P675" s="250"/>
      <c r="Q675" s="250"/>
      <c r="R675" s="250"/>
      <c r="S675" s="250"/>
      <c r="T675" s="25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2" t="s">
        <v>242</v>
      </c>
      <c r="AU675" s="252" t="s">
        <v>88</v>
      </c>
      <c r="AV675" s="14" t="s">
        <v>240</v>
      </c>
      <c r="AW675" s="14" t="s">
        <v>34</v>
      </c>
      <c r="AX675" s="14" t="s">
        <v>86</v>
      </c>
      <c r="AY675" s="252" t="s">
        <v>234</v>
      </c>
    </row>
    <row r="676" s="2" customFormat="1" ht="24.15" customHeight="1">
      <c r="A676" s="39"/>
      <c r="B676" s="40"/>
      <c r="C676" s="217" t="s">
        <v>961</v>
      </c>
      <c r="D676" s="217" t="s">
        <v>236</v>
      </c>
      <c r="E676" s="218" t="s">
        <v>962</v>
      </c>
      <c r="F676" s="219" t="s">
        <v>963</v>
      </c>
      <c r="G676" s="220" t="s">
        <v>131</v>
      </c>
      <c r="H676" s="221">
        <v>3.7200000000000002</v>
      </c>
      <c r="I676" s="222"/>
      <c r="J676" s="223">
        <f>ROUND(I676*H676,2)</f>
        <v>0</v>
      </c>
      <c r="K676" s="219" t="s">
        <v>239</v>
      </c>
      <c r="L676" s="45"/>
      <c r="M676" s="224" t="s">
        <v>1</v>
      </c>
      <c r="N676" s="225" t="s">
        <v>43</v>
      </c>
      <c r="O676" s="92"/>
      <c r="P676" s="226">
        <f>O676*H676</f>
        <v>0</v>
      </c>
      <c r="Q676" s="226">
        <v>0</v>
      </c>
      <c r="R676" s="226">
        <f>Q676*H676</f>
        <v>0</v>
      </c>
      <c r="S676" s="226">
        <v>0</v>
      </c>
      <c r="T676" s="227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28" t="s">
        <v>318</v>
      </c>
      <c r="AT676" s="228" t="s">
        <v>236</v>
      </c>
      <c r="AU676" s="228" t="s">
        <v>88</v>
      </c>
      <c r="AY676" s="18" t="s">
        <v>234</v>
      </c>
      <c r="BE676" s="229">
        <f>IF(N676="základní",J676,0)</f>
        <v>0</v>
      </c>
      <c r="BF676" s="229">
        <f>IF(N676="snížená",J676,0)</f>
        <v>0</v>
      </c>
      <c r="BG676" s="229">
        <f>IF(N676="zákl. přenesená",J676,0)</f>
        <v>0</v>
      </c>
      <c r="BH676" s="229">
        <f>IF(N676="sníž. přenesená",J676,0)</f>
        <v>0</v>
      </c>
      <c r="BI676" s="229">
        <f>IF(N676="nulová",J676,0)</f>
        <v>0</v>
      </c>
      <c r="BJ676" s="18" t="s">
        <v>86</v>
      </c>
      <c r="BK676" s="229">
        <f>ROUND(I676*H676,2)</f>
        <v>0</v>
      </c>
      <c r="BL676" s="18" t="s">
        <v>318</v>
      </c>
      <c r="BM676" s="228" t="s">
        <v>964</v>
      </c>
    </row>
    <row r="677" s="13" customFormat="1">
      <c r="A677" s="13"/>
      <c r="B677" s="230"/>
      <c r="C677" s="231"/>
      <c r="D677" s="232" t="s">
        <v>242</v>
      </c>
      <c r="E677" s="233" t="s">
        <v>1</v>
      </c>
      <c r="F677" s="234" t="s">
        <v>127</v>
      </c>
      <c r="G677" s="231"/>
      <c r="H677" s="235">
        <v>3.7200000000000002</v>
      </c>
      <c r="I677" s="236"/>
      <c r="J677" s="231"/>
      <c r="K677" s="231"/>
      <c r="L677" s="237"/>
      <c r="M677" s="238"/>
      <c r="N677" s="239"/>
      <c r="O677" s="239"/>
      <c r="P677" s="239"/>
      <c r="Q677" s="239"/>
      <c r="R677" s="239"/>
      <c r="S677" s="239"/>
      <c r="T677" s="24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1" t="s">
        <v>242</v>
      </c>
      <c r="AU677" s="241" t="s">
        <v>88</v>
      </c>
      <c r="AV677" s="13" t="s">
        <v>88</v>
      </c>
      <c r="AW677" s="13" t="s">
        <v>34</v>
      </c>
      <c r="AX677" s="13" t="s">
        <v>86</v>
      </c>
      <c r="AY677" s="241" t="s">
        <v>234</v>
      </c>
    </row>
    <row r="678" s="2" customFormat="1" ht="24.15" customHeight="1">
      <c r="A678" s="39"/>
      <c r="B678" s="40"/>
      <c r="C678" s="217" t="s">
        <v>965</v>
      </c>
      <c r="D678" s="217" t="s">
        <v>236</v>
      </c>
      <c r="E678" s="218" t="s">
        <v>966</v>
      </c>
      <c r="F678" s="219" t="s">
        <v>967</v>
      </c>
      <c r="G678" s="220" t="s">
        <v>96</v>
      </c>
      <c r="H678" s="221">
        <v>6</v>
      </c>
      <c r="I678" s="222"/>
      <c r="J678" s="223">
        <f>ROUND(I678*H678,2)</f>
        <v>0</v>
      </c>
      <c r="K678" s="219" t="s">
        <v>239</v>
      </c>
      <c r="L678" s="45"/>
      <c r="M678" s="224" t="s">
        <v>1</v>
      </c>
      <c r="N678" s="225" t="s">
        <v>43</v>
      </c>
      <c r="O678" s="92"/>
      <c r="P678" s="226">
        <f>O678*H678</f>
        <v>0</v>
      </c>
      <c r="Q678" s="226">
        <v>0</v>
      </c>
      <c r="R678" s="226">
        <f>Q678*H678</f>
        <v>0</v>
      </c>
      <c r="S678" s="226">
        <v>0</v>
      </c>
      <c r="T678" s="227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28" t="s">
        <v>318</v>
      </c>
      <c r="AT678" s="228" t="s">
        <v>236</v>
      </c>
      <c r="AU678" s="228" t="s">
        <v>88</v>
      </c>
      <c r="AY678" s="18" t="s">
        <v>234</v>
      </c>
      <c r="BE678" s="229">
        <f>IF(N678="základní",J678,0)</f>
        <v>0</v>
      </c>
      <c r="BF678" s="229">
        <f>IF(N678="snížená",J678,0)</f>
        <v>0</v>
      </c>
      <c r="BG678" s="229">
        <f>IF(N678="zákl. přenesená",J678,0)</f>
        <v>0</v>
      </c>
      <c r="BH678" s="229">
        <f>IF(N678="sníž. přenesená",J678,0)</f>
        <v>0</v>
      </c>
      <c r="BI678" s="229">
        <f>IF(N678="nulová",J678,0)</f>
        <v>0</v>
      </c>
      <c r="BJ678" s="18" t="s">
        <v>86</v>
      </c>
      <c r="BK678" s="229">
        <f>ROUND(I678*H678,2)</f>
        <v>0</v>
      </c>
      <c r="BL678" s="18" t="s">
        <v>318</v>
      </c>
      <c r="BM678" s="228" t="s">
        <v>968</v>
      </c>
    </row>
    <row r="679" s="16" customFormat="1">
      <c r="A679" s="16"/>
      <c r="B679" s="264"/>
      <c r="C679" s="265"/>
      <c r="D679" s="232" t="s">
        <v>242</v>
      </c>
      <c r="E679" s="266" t="s">
        <v>1</v>
      </c>
      <c r="F679" s="267" t="s">
        <v>891</v>
      </c>
      <c r="G679" s="265"/>
      <c r="H679" s="266" t="s">
        <v>1</v>
      </c>
      <c r="I679" s="268"/>
      <c r="J679" s="265"/>
      <c r="K679" s="265"/>
      <c r="L679" s="269"/>
      <c r="M679" s="270"/>
      <c r="N679" s="271"/>
      <c r="O679" s="271"/>
      <c r="P679" s="271"/>
      <c r="Q679" s="271"/>
      <c r="R679" s="271"/>
      <c r="S679" s="271"/>
      <c r="T679" s="272"/>
      <c r="U679" s="16"/>
      <c r="V679" s="16"/>
      <c r="W679" s="16"/>
      <c r="X679" s="16"/>
      <c r="Y679" s="16"/>
      <c r="Z679" s="16"/>
      <c r="AA679" s="16"/>
      <c r="AB679" s="16"/>
      <c r="AC679" s="16"/>
      <c r="AD679" s="16"/>
      <c r="AE679" s="16"/>
      <c r="AT679" s="273" t="s">
        <v>242</v>
      </c>
      <c r="AU679" s="273" t="s">
        <v>88</v>
      </c>
      <c r="AV679" s="16" t="s">
        <v>86</v>
      </c>
      <c r="AW679" s="16" t="s">
        <v>34</v>
      </c>
      <c r="AX679" s="16" t="s">
        <v>78</v>
      </c>
      <c r="AY679" s="273" t="s">
        <v>234</v>
      </c>
    </row>
    <row r="680" s="13" customFormat="1">
      <c r="A680" s="13"/>
      <c r="B680" s="230"/>
      <c r="C680" s="231"/>
      <c r="D680" s="232" t="s">
        <v>242</v>
      </c>
      <c r="E680" s="233" t="s">
        <v>1</v>
      </c>
      <c r="F680" s="234" t="s">
        <v>969</v>
      </c>
      <c r="G680" s="231"/>
      <c r="H680" s="235">
        <v>4</v>
      </c>
      <c r="I680" s="236"/>
      <c r="J680" s="231"/>
      <c r="K680" s="231"/>
      <c r="L680" s="237"/>
      <c r="M680" s="238"/>
      <c r="N680" s="239"/>
      <c r="O680" s="239"/>
      <c r="P680" s="239"/>
      <c r="Q680" s="239"/>
      <c r="R680" s="239"/>
      <c r="S680" s="239"/>
      <c r="T680" s="24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1" t="s">
        <v>242</v>
      </c>
      <c r="AU680" s="241" t="s">
        <v>88</v>
      </c>
      <c r="AV680" s="13" t="s">
        <v>88</v>
      </c>
      <c r="AW680" s="13" t="s">
        <v>34</v>
      </c>
      <c r="AX680" s="13" t="s">
        <v>78</v>
      </c>
      <c r="AY680" s="241" t="s">
        <v>234</v>
      </c>
    </row>
    <row r="681" s="13" customFormat="1">
      <c r="A681" s="13"/>
      <c r="B681" s="230"/>
      <c r="C681" s="231"/>
      <c r="D681" s="232" t="s">
        <v>242</v>
      </c>
      <c r="E681" s="233" t="s">
        <v>1</v>
      </c>
      <c r="F681" s="234" t="s">
        <v>970</v>
      </c>
      <c r="G681" s="231"/>
      <c r="H681" s="235">
        <v>2</v>
      </c>
      <c r="I681" s="236"/>
      <c r="J681" s="231"/>
      <c r="K681" s="231"/>
      <c r="L681" s="237"/>
      <c r="M681" s="238"/>
      <c r="N681" s="239"/>
      <c r="O681" s="239"/>
      <c r="P681" s="239"/>
      <c r="Q681" s="239"/>
      <c r="R681" s="239"/>
      <c r="S681" s="239"/>
      <c r="T681" s="24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1" t="s">
        <v>242</v>
      </c>
      <c r="AU681" s="241" t="s">
        <v>88</v>
      </c>
      <c r="AV681" s="13" t="s">
        <v>88</v>
      </c>
      <c r="AW681" s="13" t="s">
        <v>34</v>
      </c>
      <c r="AX681" s="13" t="s">
        <v>78</v>
      </c>
      <c r="AY681" s="241" t="s">
        <v>234</v>
      </c>
    </row>
    <row r="682" s="14" customFormat="1">
      <c r="A682" s="14"/>
      <c r="B682" s="242"/>
      <c r="C682" s="243"/>
      <c r="D682" s="232" t="s">
        <v>242</v>
      </c>
      <c r="E682" s="244" t="s">
        <v>1</v>
      </c>
      <c r="F682" s="245" t="s">
        <v>244</v>
      </c>
      <c r="G682" s="243"/>
      <c r="H682" s="246">
        <v>6</v>
      </c>
      <c r="I682" s="247"/>
      <c r="J682" s="243"/>
      <c r="K682" s="243"/>
      <c r="L682" s="248"/>
      <c r="M682" s="249"/>
      <c r="N682" s="250"/>
      <c r="O682" s="250"/>
      <c r="P682" s="250"/>
      <c r="Q682" s="250"/>
      <c r="R682" s="250"/>
      <c r="S682" s="250"/>
      <c r="T682" s="25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2" t="s">
        <v>242</v>
      </c>
      <c r="AU682" s="252" t="s">
        <v>88</v>
      </c>
      <c r="AV682" s="14" t="s">
        <v>240</v>
      </c>
      <c r="AW682" s="14" t="s">
        <v>34</v>
      </c>
      <c r="AX682" s="14" t="s">
        <v>86</v>
      </c>
      <c r="AY682" s="252" t="s">
        <v>234</v>
      </c>
    </row>
    <row r="683" s="2" customFormat="1" ht="16.5" customHeight="1">
      <c r="A683" s="39"/>
      <c r="B683" s="40"/>
      <c r="C683" s="274" t="s">
        <v>971</v>
      </c>
      <c r="D683" s="274" t="s">
        <v>307</v>
      </c>
      <c r="E683" s="275" t="s">
        <v>972</v>
      </c>
      <c r="F683" s="276" t="s">
        <v>973</v>
      </c>
      <c r="G683" s="277" t="s">
        <v>96</v>
      </c>
      <c r="H683" s="278">
        <v>6</v>
      </c>
      <c r="I683" s="279"/>
      <c r="J683" s="280">
        <f>ROUND(I683*H683,2)</f>
        <v>0</v>
      </c>
      <c r="K683" s="276" t="s">
        <v>239</v>
      </c>
      <c r="L683" s="281"/>
      <c r="M683" s="282" t="s">
        <v>1</v>
      </c>
      <c r="N683" s="283" t="s">
        <v>43</v>
      </c>
      <c r="O683" s="92"/>
      <c r="P683" s="226">
        <f>O683*H683</f>
        <v>0</v>
      </c>
      <c r="Q683" s="226">
        <v>8.0000000000000007E-05</v>
      </c>
      <c r="R683" s="226">
        <f>Q683*H683</f>
        <v>0.00048000000000000007</v>
      </c>
      <c r="S683" s="226">
        <v>0</v>
      </c>
      <c r="T683" s="227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28" t="s">
        <v>407</v>
      </c>
      <c r="AT683" s="228" t="s">
        <v>307</v>
      </c>
      <c r="AU683" s="228" t="s">
        <v>88</v>
      </c>
      <c r="AY683" s="18" t="s">
        <v>234</v>
      </c>
      <c r="BE683" s="229">
        <f>IF(N683="základní",J683,0)</f>
        <v>0</v>
      </c>
      <c r="BF683" s="229">
        <f>IF(N683="snížená",J683,0)</f>
        <v>0</v>
      </c>
      <c r="BG683" s="229">
        <f>IF(N683="zákl. přenesená",J683,0)</f>
        <v>0</v>
      </c>
      <c r="BH683" s="229">
        <f>IF(N683="sníž. přenesená",J683,0)</f>
        <v>0</v>
      </c>
      <c r="BI683" s="229">
        <f>IF(N683="nulová",J683,0)</f>
        <v>0</v>
      </c>
      <c r="BJ683" s="18" t="s">
        <v>86</v>
      </c>
      <c r="BK683" s="229">
        <f>ROUND(I683*H683,2)</f>
        <v>0</v>
      </c>
      <c r="BL683" s="18" t="s">
        <v>318</v>
      </c>
      <c r="BM683" s="228" t="s">
        <v>974</v>
      </c>
    </row>
    <row r="684" s="2" customFormat="1" ht="24.15" customHeight="1">
      <c r="A684" s="39"/>
      <c r="B684" s="40"/>
      <c r="C684" s="217" t="s">
        <v>975</v>
      </c>
      <c r="D684" s="217" t="s">
        <v>236</v>
      </c>
      <c r="E684" s="218" t="s">
        <v>976</v>
      </c>
      <c r="F684" s="219" t="s">
        <v>977</v>
      </c>
      <c r="G684" s="220" t="s">
        <v>978</v>
      </c>
      <c r="H684" s="288"/>
      <c r="I684" s="222"/>
      <c r="J684" s="223">
        <f>ROUND(I684*H684,2)</f>
        <v>0</v>
      </c>
      <c r="K684" s="219" t="s">
        <v>239</v>
      </c>
      <c r="L684" s="45"/>
      <c r="M684" s="224" t="s">
        <v>1</v>
      </c>
      <c r="N684" s="225" t="s">
        <v>43</v>
      </c>
      <c r="O684" s="92"/>
      <c r="P684" s="226">
        <f>O684*H684</f>
        <v>0</v>
      </c>
      <c r="Q684" s="226">
        <v>0</v>
      </c>
      <c r="R684" s="226">
        <f>Q684*H684</f>
        <v>0</v>
      </c>
      <c r="S684" s="226">
        <v>0</v>
      </c>
      <c r="T684" s="227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28" t="s">
        <v>318</v>
      </c>
      <c r="AT684" s="228" t="s">
        <v>236</v>
      </c>
      <c r="AU684" s="228" t="s">
        <v>88</v>
      </c>
      <c r="AY684" s="18" t="s">
        <v>234</v>
      </c>
      <c r="BE684" s="229">
        <f>IF(N684="základní",J684,0)</f>
        <v>0</v>
      </c>
      <c r="BF684" s="229">
        <f>IF(N684="snížená",J684,0)</f>
        <v>0</v>
      </c>
      <c r="BG684" s="229">
        <f>IF(N684="zákl. přenesená",J684,0)</f>
        <v>0</v>
      </c>
      <c r="BH684" s="229">
        <f>IF(N684="sníž. přenesená",J684,0)</f>
        <v>0</v>
      </c>
      <c r="BI684" s="229">
        <f>IF(N684="nulová",J684,0)</f>
        <v>0</v>
      </c>
      <c r="BJ684" s="18" t="s">
        <v>86</v>
      </c>
      <c r="BK684" s="229">
        <f>ROUND(I684*H684,2)</f>
        <v>0</v>
      </c>
      <c r="BL684" s="18" t="s">
        <v>318</v>
      </c>
      <c r="BM684" s="228" t="s">
        <v>979</v>
      </c>
    </row>
    <row r="685" s="2" customFormat="1" ht="24.15" customHeight="1">
      <c r="A685" s="39"/>
      <c r="B685" s="40"/>
      <c r="C685" s="217" t="s">
        <v>980</v>
      </c>
      <c r="D685" s="217" t="s">
        <v>236</v>
      </c>
      <c r="E685" s="218" t="s">
        <v>981</v>
      </c>
      <c r="F685" s="219" t="s">
        <v>982</v>
      </c>
      <c r="G685" s="220" t="s">
        <v>978</v>
      </c>
      <c r="H685" s="288"/>
      <c r="I685" s="222"/>
      <c r="J685" s="223">
        <f>ROUND(I685*H685,2)</f>
        <v>0</v>
      </c>
      <c r="K685" s="219" t="s">
        <v>239</v>
      </c>
      <c r="L685" s="45"/>
      <c r="M685" s="224" t="s">
        <v>1</v>
      </c>
      <c r="N685" s="225" t="s">
        <v>43</v>
      </c>
      <c r="O685" s="92"/>
      <c r="P685" s="226">
        <f>O685*H685</f>
        <v>0</v>
      </c>
      <c r="Q685" s="226">
        <v>0</v>
      </c>
      <c r="R685" s="226">
        <f>Q685*H685</f>
        <v>0</v>
      </c>
      <c r="S685" s="226">
        <v>0</v>
      </c>
      <c r="T685" s="227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28" t="s">
        <v>318</v>
      </c>
      <c r="AT685" s="228" t="s">
        <v>236</v>
      </c>
      <c r="AU685" s="228" t="s">
        <v>88</v>
      </c>
      <c r="AY685" s="18" t="s">
        <v>234</v>
      </c>
      <c r="BE685" s="229">
        <f>IF(N685="základní",J685,0)</f>
        <v>0</v>
      </c>
      <c r="BF685" s="229">
        <f>IF(N685="snížená",J685,0)</f>
        <v>0</v>
      </c>
      <c r="BG685" s="229">
        <f>IF(N685="zákl. přenesená",J685,0)</f>
        <v>0</v>
      </c>
      <c r="BH685" s="229">
        <f>IF(N685="sníž. přenesená",J685,0)</f>
        <v>0</v>
      </c>
      <c r="BI685" s="229">
        <f>IF(N685="nulová",J685,0)</f>
        <v>0</v>
      </c>
      <c r="BJ685" s="18" t="s">
        <v>86</v>
      </c>
      <c r="BK685" s="229">
        <f>ROUND(I685*H685,2)</f>
        <v>0</v>
      </c>
      <c r="BL685" s="18" t="s">
        <v>318</v>
      </c>
      <c r="BM685" s="228" t="s">
        <v>983</v>
      </c>
    </row>
    <row r="686" s="12" customFormat="1" ht="22.8" customHeight="1">
      <c r="A686" s="12"/>
      <c r="B686" s="201"/>
      <c r="C686" s="202"/>
      <c r="D686" s="203" t="s">
        <v>77</v>
      </c>
      <c r="E686" s="215" t="s">
        <v>984</v>
      </c>
      <c r="F686" s="215" t="s">
        <v>985</v>
      </c>
      <c r="G686" s="202"/>
      <c r="H686" s="202"/>
      <c r="I686" s="205"/>
      <c r="J686" s="216">
        <f>BK686</f>
        <v>0</v>
      </c>
      <c r="K686" s="202"/>
      <c r="L686" s="207"/>
      <c r="M686" s="208"/>
      <c r="N686" s="209"/>
      <c r="O686" s="209"/>
      <c r="P686" s="210">
        <f>SUM(P687:P728)</f>
        <v>0</v>
      </c>
      <c r="Q686" s="209"/>
      <c r="R686" s="210">
        <f>SUM(R687:R728)</f>
        <v>0.047687500000000008</v>
      </c>
      <c r="S686" s="209"/>
      <c r="T686" s="211">
        <f>SUM(T687:T728)</f>
        <v>0.14621600000000001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12" t="s">
        <v>88</v>
      </c>
      <c r="AT686" s="213" t="s">
        <v>77</v>
      </c>
      <c r="AU686" s="213" t="s">
        <v>86</v>
      </c>
      <c r="AY686" s="212" t="s">
        <v>234</v>
      </c>
      <c r="BK686" s="214">
        <f>SUM(BK687:BK728)</f>
        <v>0</v>
      </c>
    </row>
    <row r="687" s="2" customFormat="1" ht="16.5" customHeight="1">
      <c r="A687" s="39"/>
      <c r="B687" s="40"/>
      <c r="C687" s="217" t="s">
        <v>986</v>
      </c>
      <c r="D687" s="217" t="s">
        <v>236</v>
      </c>
      <c r="E687" s="218" t="s">
        <v>987</v>
      </c>
      <c r="F687" s="219" t="s">
        <v>988</v>
      </c>
      <c r="G687" s="220" t="s">
        <v>96</v>
      </c>
      <c r="H687" s="221">
        <v>9.8000000000000007</v>
      </c>
      <c r="I687" s="222"/>
      <c r="J687" s="223">
        <f>ROUND(I687*H687,2)</f>
        <v>0</v>
      </c>
      <c r="K687" s="219" t="s">
        <v>239</v>
      </c>
      <c r="L687" s="45"/>
      <c r="M687" s="224" t="s">
        <v>1</v>
      </c>
      <c r="N687" s="225" t="s">
        <v>43</v>
      </c>
      <c r="O687" s="92"/>
      <c r="P687" s="226">
        <f>O687*H687</f>
        <v>0</v>
      </c>
      <c r="Q687" s="226">
        <v>0</v>
      </c>
      <c r="R687" s="226">
        <f>Q687*H687</f>
        <v>0</v>
      </c>
      <c r="S687" s="226">
        <v>0.014919999999999999</v>
      </c>
      <c r="T687" s="227">
        <f>S687*H687</f>
        <v>0.14621600000000001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28" t="s">
        <v>318</v>
      </c>
      <c r="AT687" s="228" t="s">
        <v>236</v>
      </c>
      <c r="AU687" s="228" t="s">
        <v>88</v>
      </c>
      <c r="AY687" s="18" t="s">
        <v>234</v>
      </c>
      <c r="BE687" s="229">
        <f>IF(N687="základní",J687,0)</f>
        <v>0</v>
      </c>
      <c r="BF687" s="229">
        <f>IF(N687="snížená",J687,0)</f>
        <v>0</v>
      </c>
      <c r="BG687" s="229">
        <f>IF(N687="zákl. přenesená",J687,0)</f>
        <v>0</v>
      </c>
      <c r="BH687" s="229">
        <f>IF(N687="sníž. přenesená",J687,0)</f>
        <v>0</v>
      </c>
      <c r="BI687" s="229">
        <f>IF(N687="nulová",J687,0)</f>
        <v>0</v>
      </c>
      <c r="BJ687" s="18" t="s">
        <v>86</v>
      </c>
      <c r="BK687" s="229">
        <f>ROUND(I687*H687,2)</f>
        <v>0</v>
      </c>
      <c r="BL687" s="18" t="s">
        <v>318</v>
      </c>
      <c r="BM687" s="228" t="s">
        <v>989</v>
      </c>
    </row>
    <row r="688" s="13" customFormat="1">
      <c r="A688" s="13"/>
      <c r="B688" s="230"/>
      <c r="C688" s="231"/>
      <c r="D688" s="232" t="s">
        <v>242</v>
      </c>
      <c r="E688" s="233" t="s">
        <v>1</v>
      </c>
      <c r="F688" s="234" t="s">
        <v>990</v>
      </c>
      <c r="G688" s="231"/>
      <c r="H688" s="235">
        <v>6.7999999999999998</v>
      </c>
      <c r="I688" s="236"/>
      <c r="J688" s="231"/>
      <c r="K688" s="231"/>
      <c r="L688" s="237"/>
      <c r="M688" s="238"/>
      <c r="N688" s="239"/>
      <c r="O688" s="239"/>
      <c r="P688" s="239"/>
      <c r="Q688" s="239"/>
      <c r="R688" s="239"/>
      <c r="S688" s="239"/>
      <c r="T688" s="24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1" t="s">
        <v>242</v>
      </c>
      <c r="AU688" s="241" t="s">
        <v>88</v>
      </c>
      <c r="AV688" s="13" t="s">
        <v>88</v>
      </c>
      <c r="AW688" s="13" t="s">
        <v>34</v>
      </c>
      <c r="AX688" s="13" t="s">
        <v>78</v>
      </c>
      <c r="AY688" s="241" t="s">
        <v>234</v>
      </c>
    </row>
    <row r="689" s="13" customFormat="1">
      <c r="A689" s="13"/>
      <c r="B689" s="230"/>
      <c r="C689" s="231"/>
      <c r="D689" s="232" t="s">
        <v>242</v>
      </c>
      <c r="E689" s="233" t="s">
        <v>1</v>
      </c>
      <c r="F689" s="234" t="s">
        <v>991</v>
      </c>
      <c r="G689" s="231"/>
      <c r="H689" s="235">
        <v>3</v>
      </c>
      <c r="I689" s="236"/>
      <c r="J689" s="231"/>
      <c r="K689" s="231"/>
      <c r="L689" s="237"/>
      <c r="M689" s="238"/>
      <c r="N689" s="239"/>
      <c r="O689" s="239"/>
      <c r="P689" s="239"/>
      <c r="Q689" s="239"/>
      <c r="R689" s="239"/>
      <c r="S689" s="239"/>
      <c r="T689" s="24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1" t="s">
        <v>242</v>
      </c>
      <c r="AU689" s="241" t="s">
        <v>88</v>
      </c>
      <c r="AV689" s="13" t="s">
        <v>88</v>
      </c>
      <c r="AW689" s="13" t="s">
        <v>34</v>
      </c>
      <c r="AX689" s="13" t="s">
        <v>78</v>
      </c>
      <c r="AY689" s="241" t="s">
        <v>234</v>
      </c>
    </row>
    <row r="690" s="14" customFormat="1">
      <c r="A690" s="14"/>
      <c r="B690" s="242"/>
      <c r="C690" s="243"/>
      <c r="D690" s="232" t="s">
        <v>242</v>
      </c>
      <c r="E690" s="244" t="s">
        <v>1</v>
      </c>
      <c r="F690" s="245" t="s">
        <v>244</v>
      </c>
      <c r="G690" s="243"/>
      <c r="H690" s="246">
        <v>9.8000000000000007</v>
      </c>
      <c r="I690" s="247"/>
      <c r="J690" s="243"/>
      <c r="K690" s="243"/>
      <c r="L690" s="248"/>
      <c r="M690" s="249"/>
      <c r="N690" s="250"/>
      <c r="O690" s="250"/>
      <c r="P690" s="250"/>
      <c r="Q690" s="250"/>
      <c r="R690" s="250"/>
      <c r="S690" s="250"/>
      <c r="T690" s="25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2" t="s">
        <v>242</v>
      </c>
      <c r="AU690" s="252" t="s">
        <v>88</v>
      </c>
      <c r="AV690" s="14" t="s">
        <v>240</v>
      </c>
      <c r="AW690" s="14" t="s">
        <v>34</v>
      </c>
      <c r="AX690" s="14" t="s">
        <v>86</v>
      </c>
      <c r="AY690" s="252" t="s">
        <v>234</v>
      </c>
    </row>
    <row r="691" s="2" customFormat="1" ht="21.75" customHeight="1">
      <c r="A691" s="39"/>
      <c r="B691" s="40"/>
      <c r="C691" s="217" t="s">
        <v>992</v>
      </c>
      <c r="D691" s="217" t="s">
        <v>236</v>
      </c>
      <c r="E691" s="218" t="s">
        <v>993</v>
      </c>
      <c r="F691" s="219" t="s">
        <v>994</v>
      </c>
      <c r="G691" s="220" t="s">
        <v>96</v>
      </c>
      <c r="H691" s="221">
        <v>4</v>
      </c>
      <c r="I691" s="222"/>
      <c r="J691" s="223">
        <f>ROUND(I691*H691,2)</f>
        <v>0</v>
      </c>
      <c r="K691" s="219" t="s">
        <v>239</v>
      </c>
      <c r="L691" s="45"/>
      <c r="M691" s="224" t="s">
        <v>1</v>
      </c>
      <c r="N691" s="225" t="s">
        <v>43</v>
      </c>
      <c r="O691" s="92"/>
      <c r="P691" s="226">
        <f>O691*H691</f>
        <v>0</v>
      </c>
      <c r="Q691" s="226">
        <v>0.0016800000000000001</v>
      </c>
      <c r="R691" s="226">
        <f>Q691*H691</f>
        <v>0.0067200000000000003</v>
      </c>
      <c r="S691" s="226">
        <v>0</v>
      </c>
      <c r="T691" s="227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28" t="s">
        <v>318</v>
      </c>
      <c r="AT691" s="228" t="s">
        <v>236</v>
      </c>
      <c r="AU691" s="228" t="s">
        <v>88</v>
      </c>
      <c r="AY691" s="18" t="s">
        <v>234</v>
      </c>
      <c r="BE691" s="229">
        <f>IF(N691="základní",J691,0)</f>
        <v>0</v>
      </c>
      <c r="BF691" s="229">
        <f>IF(N691="snížená",J691,0)</f>
        <v>0</v>
      </c>
      <c r="BG691" s="229">
        <f>IF(N691="zákl. přenesená",J691,0)</f>
        <v>0</v>
      </c>
      <c r="BH691" s="229">
        <f>IF(N691="sníž. přenesená",J691,0)</f>
        <v>0</v>
      </c>
      <c r="BI691" s="229">
        <f>IF(N691="nulová",J691,0)</f>
        <v>0</v>
      </c>
      <c r="BJ691" s="18" t="s">
        <v>86</v>
      </c>
      <c r="BK691" s="229">
        <f>ROUND(I691*H691,2)</f>
        <v>0</v>
      </c>
      <c r="BL691" s="18" t="s">
        <v>318</v>
      </c>
      <c r="BM691" s="228" t="s">
        <v>995</v>
      </c>
    </row>
    <row r="692" s="13" customFormat="1">
      <c r="A692" s="13"/>
      <c r="B692" s="230"/>
      <c r="C692" s="231"/>
      <c r="D692" s="232" t="s">
        <v>242</v>
      </c>
      <c r="E692" s="233" t="s">
        <v>1</v>
      </c>
      <c r="F692" s="234" t="s">
        <v>996</v>
      </c>
      <c r="G692" s="231"/>
      <c r="H692" s="235">
        <v>4</v>
      </c>
      <c r="I692" s="236"/>
      <c r="J692" s="231"/>
      <c r="K692" s="231"/>
      <c r="L692" s="237"/>
      <c r="M692" s="238"/>
      <c r="N692" s="239"/>
      <c r="O692" s="239"/>
      <c r="P692" s="239"/>
      <c r="Q692" s="239"/>
      <c r="R692" s="239"/>
      <c r="S692" s="239"/>
      <c r="T692" s="240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1" t="s">
        <v>242</v>
      </c>
      <c r="AU692" s="241" t="s">
        <v>88</v>
      </c>
      <c r="AV692" s="13" t="s">
        <v>88</v>
      </c>
      <c r="AW692" s="13" t="s">
        <v>34</v>
      </c>
      <c r="AX692" s="13" t="s">
        <v>86</v>
      </c>
      <c r="AY692" s="241" t="s">
        <v>234</v>
      </c>
    </row>
    <row r="693" s="2" customFormat="1" ht="37.8" customHeight="1">
      <c r="A693" s="39"/>
      <c r="B693" s="40"/>
      <c r="C693" s="274" t="s">
        <v>997</v>
      </c>
      <c r="D693" s="274" t="s">
        <v>307</v>
      </c>
      <c r="E693" s="275" t="s">
        <v>998</v>
      </c>
      <c r="F693" s="276" t="s">
        <v>999</v>
      </c>
      <c r="G693" s="277" t="s">
        <v>96</v>
      </c>
      <c r="H693" s="278">
        <v>4</v>
      </c>
      <c r="I693" s="279"/>
      <c r="J693" s="280">
        <f>ROUND(I693*H693,2)</f>
        <v>0</v>
      </c>
      <c r="K693" s="276" t="s">
        <v>239</v>
      </c>
      <c r="L693" s="281"/>
      <c r="M693" s="282" t="s">
        <v>1</v>
      </c>
      <c r="N693" s="283" t="s">
        <v>43</v>
      </c>
      <c r="O693" s="92"/>
      <c r="P693" s="226">
        <f>O693*H693</f>
        <v>0</v>
      </c>
      <c r="Q693" s="226">
        <v>0.00013999999999999999</v>
      </c>
      <c r="R693" s="226">
        <f>Q693*H693</f>
        <v>0.00055999999999999995</v>
      </c>
      <c r="S693" s="226">
        <v>0</v>
      </c>
      <c r="T693" s="227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28" t="s">
        <v>407</v>
      </c>
      <c r="AT693" s="228" t="s">
        <v>307</v>
      </c>
      <c r="AU693" s="228" t="s">
        <v>88</v>
      </c>
      <c r="AY693" s="18" t="s">
        <v>234</v>
      </c>
      <c r="BE693" s="229">
        <f>IF(N693="základní",J693,0)</f>
        <v>0</v>
      </c>
      <c r="BF693" s="229">
        <f>IF(N693="snížená",J693,0)</f>
        <v>0</v>
      </c>
      <c r="BG693" s="229">
        <f>IF(N693="zákl. přenesená",J693,0)</f>
        <v>0</v>
      </c>
      <c r="BH693" s="229">
        <f>IF(N693="sníž. přenesená",J693,0)</f>
        <v>0</v>
      </c>
      <c r="BI693" s="229">
        <f>IF(N693="nulová",J693,0)</f>
        <v>0</v>
      </c>
      <c r="BJ693" s="18" t="s">
        <v>86</v>
      </c>
      <c r="BK693" s="229">
        <f>ROUND(I693*H693,2)</f>
        <v>0</v>
      </c>
      <c r="BL693" s="18" t="s">
        <v>318</v>
      </c>
      <c r="BM693" s="228" t="s">
        <v>1000</v>
      </c>
    </row>
    <row r="694" s="13" customFormat="1">
      <c r="A694" s="13"/>
      <c r="B694" s="230"/>
      <c r="C694" s="231"/>
      <c r="D694" s="232" t="s">
        <v>242</v>
      </c>
      <c r="E694" s="233" t="s">
        <v>1</v>
      </c>
      <c r="F694" s="234" t="s">
        <v>996</v>
      </c>
      <c r="G694" s="231"/>
      <c r="H694" s="235">
        <v>4</v>
      </c>
      <c r="I694" s="236"/>
      <c r="J694" s="231"/>
      <c r="K694" s="231"/>
      <c r="L694" s="237"/>
      <c r="M694" s="238"/>
      <c r="N694" s="239"/>
      <c r="O694" s="239"/>
      <c r="P694" s="239"/>
      <c r="Q694" s="239"/>
      <c r="R694" s="239"/>
      <c r="S694" s="239"/>
      <c r="T694" s="24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1" t="s">
        <v>242</v>
      </c>
      <c r="AU694" s="241" t="s">
        <v>88</v>
      </c>
      <c r="AV694" s="13" t="s">
        <v>88</v>
      </c>
      <c r="AW694" s="13" t="s">
        <v>34</v>
      </c>
      <c r="AX694" s="13" t="s">
        <v>86</v>
      </c>
      <c r="AY694" s="241" t="s">
        <v>234</v>
      </c>
    </row>
    <row r="695" s="2" customFormat="1" ht="16.5" customHeight="1">
      <c r="A695" s="39"/>
      <c r="B695" s="40"/>
      <c r="C695" s="217" t="s">
        <v>1001</v>
      </c>
      <c r="D695" s="217" t="s">
        <v>236</v>
      </c>
      <c r="E695" s="218" t="s">
        <v>1002</v>
      </c>
      <c r="F695" s="219" t="s">
        <v>1003</v>
      </c>
      <c r="G695" s="220" t="s">
        <v>96</v>
      </c>
      <c r="H695" s="221">
        <v>6.2999999999999998</v>
      </c>
      <c r="I695" s="222"/>
      <c r="J695" s="223">
        <f>ROUND(I695*H695,2)</f>
        <v>0</v>
      </c>
      <c r="K695" s="219" t="s">
        <v>239</v>
      </c>
      <c r="L695" s="45"/>
      <c r="M695" s="224" t="s">
        <v>1</v>
      </c>
      <c r="N695" s="225" t="s">
        <v>43</v>
      </c>
      <c r="O695" s="92"/>
      <c r="P695" s="226">
        <f>O695*H695</f>
        <v>0</v>
      </c>
      <c r="Q695" s="226">
        <v>0.0020600000000000002</v>
      </c>
      <c r="R695" s="226">
        <f>Q695*H695</f>
        <v>0.012978000000000002</v>
      </c>
      <c r="S695" s="226">
        <v>0</v>
      </c>
      <c r="T695" s="227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28" t="s">
        <v>318</v>
      </c>
      <c r="AT695" s="228" t="s">
        <v>236</v>
      </c>
      <c r="AU695" s="228" t="s">
        <v>88</v>
      </c>
      <c r="AY695" s="18" t="s">
        <v>234</v>
      </c>
      <c r="BE695" s="229">
        <f>IF(N695="základní",J695,0)</f>
        <v>0</v>
      </c>
      <c r="BF695" s="229">
        <f>IF(N695="snížená",J695,0)</f>
        <v>0</v>
      </c>
      <c r="BG695" s="229">
        <f>IF(N695="zákl. přenesená",J695,0)</f>
        <v>0</v>
      </c>
      <c r="BH695" s="229">
        <f>IF(N695="sníž. přenesená",J695,0)</f>
        <v>0</v>
      </c>
      <c r="BI695" s="229">
        <f>IF(N695="nulová",J695,0)</f>
        <v>0</v>
      </c>
      <c r="BJ695" s="18" t="s">
        <v>86</v>
      </c>
      <c r="BK695" s="229">
        <f>ROUND(I695*H695,2)</f>
        <v>0</v>
      </c>
      <c r="BL695" s="18" t="s">
        <v>318</v>
      </c>
      <c r="BM695" s="228" t="s">
        <v>1004</v>
      </c>
    </row>
    <row r="696" s="13" customFormat="1">
      <c r="A696" s="13"/>
      <c r="B696" s="230"/>
      <c r="C696" s="231"/>
      <c r="D696" s="232" t="s">
        <v>242</v>
      </c>
      <c r="E696" s="233" t="s">
        <v>1</v>
      </c>
      <c r="F696" s="234" t="s">
        <v>1005</v>
      </c>
      <c r="G696" s="231"/>
      <c r="H696" s="235">
        <v>6.2999999999999998</v>
      </c>
      <c r="I696" s="236"/>
      <c r="J696" s="231"/>
      <c r="K696" s="231"/>
      <c r="L696" s="237"/>
      <c r="M696" s="238"/>
      <c r="N696" s="239"/>
      <c r="O696" s="239"/>
      <c r="P696" s="239"/>
      <c r="Q696" s="239"/>
      <c r="R696" s="239"/>
      <c r="S696" s="239"/>
      <c r="T696" s="240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1" t="s">
        <v>242</v>
      </c>
      <c r="AU696" s="241" t="s">
        <v>88</v>
      </c>
      <c r="AV696" s="13" t="s">
        <v>88</v>
      </c>
      <c r="AW696" s="13" t="s">
        <v>34</v>
      </c>
      <c r="AX696" s="13" t="s">
        <v>78</v>
      </c>
      <c r="AY696" s="241" t="s">
        <v>234</v>
      </c>
    </row>
    <row r="697" s="14" customFormat="1">
      <c r="A697" s="14"/>
      <c r="B697" s="242"/>
      <c r="C697" s="243"/>
      <c r="D697" s="232" t="s">
        <v>242</v>
      </c>
      <c r="E697" s="244" t="s">
        <v>148</v>
      </c>
      <c r="F697" s="245" t="s">
        <v>244</v>
      </c>
      <c r="G697" s="243"/>
      <c r="H697" s="246">
        <v>6.2999999999999998</v>
      </c>
      <c r="I697" s="247"/>
      <c r="J697" s="243"/>
      <c r="K697" s="243"/>
      <c r="L697" s="248"/>
      <c r="M697" s="249"/>
      <c r="N697" s="250"/>
      <c r="O697" s="250"/>
      <c r="P697" s="250"/>
      <c r="Q697" s="250"/>
      <c r="R697" s="250"/>
      <c r="S697" s="250"/>
      <c r="T697" s="25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2" t="s">
        <v>242</v>
      </c>
      <c r="AU697" s="252" t="s">
        <v>88</v>
      </c>
      <c r="AV697" s="14" t="s">
        <v>240</v>
      </c>
      <c r="AW697" s="14" t="s">
        <v>34</v>
      </c>
      <c r="AX697" s="14" t="s">
        <v>86</v>
      </c>
      <c r="AY697" s="252" t="s">
        <v>234</v>
      </c>
    </row>
    <row r="698" s="2" customFormat="1" ht="16.5" customHeight="1">
      <c r="A698" s="39"/>
      <c r="B698" s="40"/>
      <c r="C698" s="217" t="s">
        <v>1006</v>
      </c>
      <c r="D698" s="217" t="s">
        <v>236</v>
      </c>
      <c r="E698" s="218" t="s">
        <v>1007</v>
      </c>
      <c r="F698" s="219" t="s">
        <v>1008</v>
      </c>
      <c r="G698" s="220" t="s">
        <v>96</v>
      </c>
      <c r="H698" s="221">
        <v>8.8000000000000007</v>
      </c>
      <c r="I698" s="222"/>
      <c r="J698" s="223">
        <f>ROUND(I698*H698,2)</f>
        <v>0</v>
      </c>
      <c r="K698" s="219" t="s">
        <v>239</v>
      </c>
      <c r="L698" s="45"/>
      <c r="M698" s="224" t="s">
        <v>1</v>
      </c>
      <c r="N698" s="225" t="s">
        <v>43</v>
      </c>
      <c r="O698" s="92"/>
      <c r="P698" s="226">
        <f>O698*H698</f>
        <v>0</v>
      </c>
      <c r="Q698" s="226">
        <v>0.0020100000000000001</v>
      </c>
      <c r="R698" s="226">
        <f>Q698*H698</f>
        <v>0.017688000000000002</v>
      </c>
      <c r="S698" s="226">
        <v>0</v>
      </c>
      <c r="T698" s="227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28" t="s">
        <v>318</v>
      </c>
      <c r="AT698" s="228" t="s">
        <v>236</v>
      </c>
      <c r="AU698" s="228" t="s">
        <v>88</v>
      </c>
      <c r="AY698" s="18" t="s">
        <v>234</v>
      </c>
      <c r="BE698" s="229">
        <f>IF(N698="základní",J698,0)</f>
        <v>0</v>
      </c>
      <c r="BF698" s="229">
        <f>IF(N698="snížená",J698,0)</f>
        <v>0</v>
      </c>
      <c r="BG698" s="229">
        <f>IF(N698="zákl. přenesená",J698,0)</f>
        <v>0</v>
      </c>
      <c r="BH698" s="229">
        <f>IF(N698="sníž. přenesená",J698,0)</f>
        <v>0</v>
      </c>
      <c r="BI698" s="229">
        <f>IF(N698="nulová",J698,0)</f>
        <v>0</v>
      </c>
      <c r="BJ698" s="18" t="s">
        <v>86</v>
      </c>
      <c r="BK698" s="229">
        <f>ROUND(I698*H698,2)</f>
        <v>0</v>
      </c>
      <c r="BL698" s="18" t="s">
        <v>318</v>
      </c>
      <c r="BM698" s="228" t="s">
        <v>1009</v>
      </c>
    </row>
    <row r="699" s="13" customFormat="1">
      <c r="A699" s="13"/>
      <c r="B699" s="230"/>
      <c r="C699" s="231"/>
      <c r="D699" s="232" t="s">
        <v>242</v>
      </c>
      <c r="E699" s="233" t="s">
        <v>1</v>
      </c>
      <c r="F699" s="234" t="s">
        <v>1010</v>
      </c>
      <c r="G699" s="231"/>
      <c r="H699" s="235">
        <v>2</v>
      </c>
      <c r="I699" s="236"/>
      <c r="J699" s="231"/>
      <c r="K699" s="231"/>
      <c r="L699" s="237"/>
      <c r="M699" s="238"/>
      <c r="N699" s="239"/>
      <c r="O699" s="239"/>
      <c r="P699" s="239"/>
      <c r="Q699" s="239"/>
      <c r="R699" s="239"/>
      <c r="S699" s="239"/>
      <c r="T699" s="240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1" t="s">
        <v>242</v>
      </c>
      <c r="AU699" s="241" t="s">
        <v>88</v>
      </c>
      <c r="AV699" s="13" t="s">
        <v>88</v>
      </c>
      <c r="AW699" s="13" t="s">
        <v>34</v>
      </c>
      <c r="AX699" s="13" t="s">
        <v>78</v>
      </c>
      <c r="AY699" s="241" t="s">
        <v>234</v>
      </c>
    </row>
    <row r="700" s="13" customFormat="1">
      <c r="A700" s="13"/>
      <c r="B700" s="230"/>
      <c r="C700" s="231"/>
      <c r="D700" s="232" t="s">
        <v>242</v>
      </c>
      <c r="E700" s="233" t="s">
        <v>1</v>
      </c>
      <c r="F700" s="234" t="s">
        <v>990</v>
      </c>
      <c r="G700" s="231"/>
      <c r="H700" s="235">
        <v>6.7999999999999998</v>
      </c>
      <c r="I700" s="236"/>
      <c r="J700" s="231"/>
      <c r="K700" s="231"/>
      <c r="L700" s="237"/>
      <c r="M700" s="238"/>
      <c r="N700" s="239"/>
      <c r="O700" s="239"/>
      <c r="P700" s="239"/>
      <c r="Q700" s="239"/>
      <c r="R700" s="239"/>
      <c r="S700" s="239"/>
      <c r="T700" s="240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1" t="s">
        <v>242</v>
      </c>
      <c r="AU700" s="241" t="s">
        <v>88</v>
      </c>
      <c r="AV700" s="13" t="s">
        <v>88</v>
      </c>
      <c r="AW700" s="13" t="s">
        <v>34</v>
      </c>
      <c r="AX700" s="13" t="s">
        <v>78</v>
      </c>
      <c r="AY700" s="241" t="s">
        <v>234</v>
      </c>
    </row>
    <row r="701" s="14" customFormat="1">
      <c r="A701" s="14"/>
      <c r="B701" s="242"/>
      <c r="C701" s="243"/>
      <c r="D701" s="232" t="s">
        <v>242</v>
      </c>
      <c r="E701" s="244" t="s">
        <v>150</v>
      </c>
      <c r="F701" s="245" t="s">
        <v>244</v>
      </c>
      <c r="G701" s="243"/>
      <c r="H701" s="246">
        <v>8.8000000000000007</v>
      </c>
      <c r="I701" s="247"/>
      <c r="J701" s="243"/>
      <c r="K701" s="243"/>
      <c r="L701" s="248"/>
      <c r="M701" s="249"/>
      <c r="N701" s="250"/>
      <c r="O701" s="250"/>
      <c r="P701" s="250"/>
      <c r="Q701" s="250"/>
      <c r="R701" s="250"/>
      <c r="S701" s="250"/>
      <c r="T701" s="251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2" t="s">
        <v>242</v>
      </c>
      <c r="AU701" s="252" t="s">
        <v>88</v>
      </c>
      <c r="AV701" s="14" t="s">
        <v>240</v>
      </c>
      <c r="AW701" s="14" t="s">
        <v>34</v>
      </c>
      <c r="AX701" s="14" t="s">
        <v>86</v>
      </c>
      <c r="AY701" s="252" t="s">
        <v>234</v>
      </c>
    </row>
    <row r="702" s="2" customFormat="1" ht="16.5" customHeight="1">
      <c r="A702" s="39"/>
      <c r="B702" s="40"/>
      <c r="C702" s="217" t="s">
        <v>1011</v>
      </c>
      <c r="D702" s="217" t="s">
        <v>236</v>
      </c>
      <c r="E702" s="218" t="s">
        <v>1012</v>
      </c>
      <c r="F702" s="219" t="s">
        <v>1013</v>
      </c>
      <c r="G702" s="220" t="s">
        <v>96</v>
      </c>
      <c r="H702" s="221">
        <v>2</v>
      </c>
      <c r="I702" s="222"/>
      <c r="J702" s="223">
        <f>ROUND(I702*H702,2)</f>
        <v>0</v>
      </c>
      <c r="K702" s="219" t="s">
        <v>239</v>
      </c>
      <c r="L702" s="45"/>
      <c r="M702" s="224" t="s">
        <v>1</v>
      </c>
      <c r="N702" s="225" t="s">
        <v>43</v>
      </c>
      <c r="O702" s="92"/>
      <c r="P702" s="226">
        <f>O702*H702</f>
        <v>0</v>
      </c>
      <c r="Q702" s="226">
        <v>0.0022399999999999998</v>
      </c>
      <c r="R702" s="226">
        <f>Q702*H702</f>
        <v>0.0044799999999999996</v>
      </c>
      <c r="S702" s="226">
        <v>0</v>
      </c>
      <c r="T702" s="227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28" t="s">
        <v>318</v>
      </c>
      <c r="AT702" s="228" t="s">
        <v>236</v>
      </c>
      <c r="AU702" s="228" t="s">
        <v>88</v>
      </c>
      <c r="AY702" s="18" t="s">
        <v>234</v>
      </c>
      <c r="BE702" s="229">
        <f>IF(N702="základní",J702,0)</f>
        <v>0</v>
      </c>
      <c r="BF702" s="229">
        <f>IF(N702="snížená",J702,0)</f>
        <v>0</v>
      </c>
      <c r="BG702" s="229">
        <f>IF(N702="zákl. přenesená",J702,0)</f>
        <v>0</v>
      </c>
      <c r="BH702" s="229">
        <f>IF(N702="sníž. přenesená",J702,0)</f>
        <v>0</v>
      </c>
      <c r="BI702" s="229">
        <f>IF(N702="nulová",J702,0)</f>
        <v>0</v>
      </c>
      <c r="BJ702" s="18" t="s">
        <v>86</v>
      </c>
      <c r="BK702" s="229">
        <f>ROUND(I702*H702,2)</f>
        <v>0</v>
      </c>
      <c r="BL702" s="18" t="s">
        <v>318</v>
      </c>
      <c r="BM702" s="228" t="s">
        <v>1014</v>
      </c>
    </row>
    <row r="703" s="13" customFormat="1">
      <c r="A703" s="13"/>
      <c r="B703" s="230"/>
      <c r="C703" s="231"/>
      <c r="D703" s="232" t="s">
        <v>242</v>
      </c>
      <c r="E703" s="233" t="s">
        <v>1</v>
      </c>
      <c r="F703" s="234" t="s">
        <v>1010</v>
      </c>
      <c r="G703" s="231"/>
      <c r="H703" s="235">
        <v>2</v>
      </c>
      <c r="I703" s="236"/>
      <c r="J703" s="231"/>
      <c r="K703" s="231"/>
      <c r="L703" s="237"/>
      <c r="M703" s="238"/>
      <c r="N703" s="239"/>
      <c r="O703" s="239"/>
      <c r="P703" s="239"/>
      <c r="Q703" s="239"/>
      <c r="R703" s="239"/>
      <c r="S703" s="239"/>
      <c r="T703" s="240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1" t="s">
        <v>242</v>
      </c>
      <c r="AU703" s="241" t="s">
        <v>88</v>
      </c>
      <c r="AV703" s="13" t="s">
        <v>88</v>
      </c>
      <c r="AW703" s="13" t="s">
        <v>34</v>
      </c>
      <c r="AX703" s="13" t="s">
        <v>78</v>
      </c>
      <c r="AY703" s="241" t="s">
        <v>234</v>
      </c>
    </row>
    <row r="704" s="14" customFormat="1">
      <c r="A704" s="14"/>
      <c r="B704" s="242"/>
      <c r="C704" s="243"/>
      <c r="D704" s="232" t="s">
        <v>242</v>
      </c>
      <c r="E704" s="244" t="s">
        <v>1</v>
      </c>
      <c r="F704" s="245" t="s">
        <v>244</v>
      </c>
      <c r="G704" s="243"/>
      <c r="H704" s="246">
        <v>2</v>
      </c>
      <c r="I704" s="247"/>
      <c r="J704" s="243"/>
      <c r="K704" s="243"/>
      <c r="L704" s="248"/>
      <c r="M704" s="249"/>
      <c r="N704" s="250"/>
      <c r="O704" s="250"/>
      <c r="P704" s="250"/>
      <c r="Q704" s="250"/>
      <c r="R704" s="250"/>
      <c r="S704" s="250"/>
      <c r="T704" s="251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2" t="s">
        <v>242</v>
      </c>
      <c r="AU704" s="252" t="s">
        <v>88</v>
      </c>
      <c r="AV704" s="14" t="s">
        <v>240</v>
      </c>
      <c r="AW704" s="14" t="s">
        <v>34</v>
      </c>
      <c r="AX704" s="14" t="s">
        <v>86</v>
      </c>
      <c r="AY704" s="252" t="s">
        <v>234</v>
      </c>
    </row>
    <row r="705" s="2" customFormat="1" ht="16.5" customHeight="1">
      <c r="A705" s="39"/>
      <c r="B705" s="40"/>
      <c r="C705" s="217" t="s">
        <v>1015</v>
      </c>
      <c r="D705" s="217" t="s">
        <v>236</v>
      </c>
      <c r="E705" s="218" t="s">
        <v>1016</v>
      </c>
      <c r="F705" s="219" t="s">
        <v>1017</v>
      </c>
      <c r="G705" s="220" t="s">
        <v>96</v>
      </c>
      <c r="H705" s="221">
        <v>7.1500000000000004</v>
      </c>
      <c r="I705" s="222"/>
      <c r="J705" s="223">
        <f>ROUND(I705*H705,2)</f>
        <v>0</v>
      </c>
      <c r="K705" s="219" t="s">
        <v>239</v>
      </c>
      <c r="L705" s="45"/>
      <c r="M705" s="224" t="s">
        <v>1</v>
      </c>
      <c r="N705" s="225" t="s">
        <v>43</v>
      </c>
      <c r="O705" s="92"/>
      <c r="P705" s="226">
        <f>O705*H705</f>
        <v>0</v>
      </c>
      <c r="Q705" s="226">
        <v>0.00040999999999999999</v>
      </c>
      <c r="R705" s="226">
        <f>Q705*H705</f>
        <v>0.0029315000000000001</v>
      </c>
      <c r="S705" s="226">
        <v>0</v>
      </c>
      <c r="T705" s="227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28" t="s">
        <v>318</v>
      </c>
      <c r="AT705" s="228" t="s">
        <v>236</v>
      </c>
      <c r="AU705" s="228" t="s">
        <v>88</v>
      </c>
      <c r="AY705" s="18" t="s">
        <v>234</v>
      </c>
      <c r="BE705" s="229">
        <f>IF(N705="základní",J705,0)</f>
        <v>0</v>
      </c>
      <c r="BF705" s="229">
        <f>IF(N705="snížená",J705,0)</f>
        <v>0</v>
      </c>
      <c r="BG705" s="229">
        <f>IF(N705="zákl. přenesená",J705,0)</f>
        <v>0</v>
      </c>
      <c r="BH705" s="229">
        <f>IF(N705="sníž. přenesená",J705,0)</f>
        <v>0</v>
      </c>
      <c r="BI705" s="229">
        <f>IF(N705="nulová",J705,0)</f>
        <v>0</v>
      </c>
      <c r="BJ705" s="18" t="s">
        <v>86</v>
      </c>
      <c r="BK705" s="229">
        <f>ROUND(I705*H705,2)</f>
        <v>0</v>
      </c>
      <c r="BL705" s="18" t="s">
        <v>318</v>
      </c>
      <c r="BM705" s="228" t="s">
        <v>1018</v>
      </c>
    </row>
    <row r="706" s="13" customFormat="1">
      <c r="A706" s="13"/>
      <c r="B706" s="230"/>
      <c r="C706" s="231"/>
      <c r="D706" s="232" t="s">
        <v>242</v>
      </c>
      <c r="E706" s="233" t="s">
        <v>1</v>
      </c>
      <c r="F706" s="234" t="s">
        <v>1019</v>
      </c>
      <c r="G706" s="231"/>
      <c r="H706" s="235">
        <v>7.1500000000000004</v>
      </c>
      <c r="I706" s="236"/>
      <c r="J706" s="231"/>
      <c r="K706" s="231"/>
      <c r="L706" s="237"/>
      <c r="M706" s="238"/>
      <c r="N706" s="239"/>
      <c r="O706" s="239"/>
      <c r="P706" s="239"/>
      <c r="Q706" s="239"/>
      <c r="R706" s="239"/>
      <c r="S706" s="239"/>
      <c r="T706" s="24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1" t="s">
        <v>242</v>
      </c>
      <c r="AU706" s="241" t="s">
        <v>88</v>
      </c>
      <c r="AV706" s="13" t="s">
        <v>88</v>
      </c>
      <c r="AW706" s="13" t="s">
        <v>34</v>
      </c>
      <c r="AX706" s="13" t="s">
        <v>78</v>
      </c>
      <c r="AY706" s="241" t="s">
        <v>234</v>
      </c>
    </row>
    <row r="707" s="14" customFormat="1">
      <c r="A707" s="14"/>
      <c r="B707" s="242"/>
      <c r="C707" s="243"/>
      <c r="D707" s="232" t="s">
        <v>242</v>
      </c>
      <c r="E707" s="244" t="s">
        <v>1</v>
      </c>
      <c r="F707" s="245" t="s">
        <v>244</v>
      </c>
      <c r="G707" s="243"/>
      <c r="H707" s="246">
        <v>7.1500000000000004</v>
      </c>
      <c r="I707" s="247"/>
      <c r="J707" s="243"/>
      <c r="K707" s="243"/>
      <c r="L707" s="248"/>
      <c r="M707" s="249"/>
      <c r="N707" s="250"/>
      <c r="O707" s="250"/>
      <c r="P707" s="250"/>
      <c r="Q707" s="250"/>
      <c r="R707" s="250"/>
      <c r="S707" s="250"/>
      <c r="T707" s="25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2" t="s">
        <v>242</v>
      </c>
      <c r="AU707" s="252" t="s">
        <v>88</v>
      </c>
      <c r="AV707" s="14" t="s">
        <v>240</v>
      </c>
      <c r="AW707" s="14" t="s">
        <v>34</v>
      </c>
      <c r="AX707" s="14" t="s">
        <v>86</v>
      </c>
      <c r="AY707" s="252" t="s">
        <v>234</v>
      </c>
    </row>
    <row r="708" s="2" customFormat="1" ht="16.5" customHeight="1">
      <c r="A708" s="39"/>
      <c r="B708" s="40"/>
      <c r="C708" s="217" t="s">
        <v>1020</v>
      </c>
      <c r="D708" s="217" t="s">
        <v>236</v>
      </c>
      <c r="E708" s="218" t="s">
        <v>1021</v>
      </c>
      <c r="F708" s="219" t="s">
        <v>1022</v>
      </c>
      <c r="G708" s="220" t="s">
        <v>96</v>
      </c>
      <c r="H708" s="221">
        <v>0.75</v>
      </c>
      <c r="I708" s="222"/>
      <c r="J708" s="223">
        <f>ROUND(I708*H708,2)</f>
        <v>0</v>
      </c>
      <c r="K708" s="219" t="s">
        <v>239</v>
      </c>
      <c r="L708" s="45"/>
      <c r="M708" s="224" t="s">
        <v>1</v>
      </c>
      <c r="N708" s="225" t="s">
        <v>43</v>
      </c>
      <c r="O708" s="92"/>
      <c r="P708" s="226">
        <f>O708*H708</f>
        <v>0</v>
      </c>
      <c r="Q708" s="226">
        <v>0.00048000000000000001</v>
      </c>
      <c r="R708" s="226">
        <f>Q708*H708</f>
        <v>0.00036000000000000002</v>
      </c>
      <c r="S708" s="226">
        <v>0</v>
      </c>
      <c r="T708" s="227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28" t="s">
        <v>318</v>
      </c>
      <c r="AT708" s="228" t="s">
        <v>236</v>
      </c>
      <c r="AU708" s="228" t="s">
        <v>88</v>
      </c>
      <c r="AY708" s="18" t="s">
        <v>234</v>
      </c>
      <c r="BE708" s="229">
        <f>IF(N708="základní",J708,0)</f>
        <v>0</v>
      </c>
      <c r="BF708" s="229">
        <f>IF(N708="snížená",J708,0)</f>
        <v>0</v>
      </c>
      <c r="BG708" s="229">
        <f>IF(N708="zákl. přenesená",J708,0)</f>
        <v>0</v>
      </c>
      <c r="BH708" s="229">
        <f>IF(N708="sníž. přenesená",J708,0)</f>
        <v>0</v>
      </c>
      <c r="BI708" s="229">
        <f>IF(N708="nulová",J708,0)</f>
        <v>0</v>
      </c>
      <c r="BJ708" s="18" t="s">
        <v>86</v>
      </c>
      <c r="BK708" s="229">
        <f>ROUND(I708*H708,2)</f>
        <v>0</v>
      </c>
      <c r="BL708" s="18" t="s">
        <v>318</v>
      </c>
      <c r="BM708" s="228" t="s">
        <v>1023</v>
      </c>
    </row>
    <row r="709" s="16" customFormat="1">
      <c r="A709" s="16"/>
      <c r="B709" s="264"/>
      <c r="C709" s="265"/>
      <c r="D709" s="232" t="s">
        <v>242</v>
      </c>
      <c r="E709" s="266" t="s">
        <v>1</v>
      </c>
      <c r="F709" s="267" t="s">
        <v>1024</v>
      </c>
      <c r="G709" s="265"/>
      <c r="H709" s="266" t="s">
        <v>1</v>
      </c>
      <c r="I709" s="268"/>
      <c r="J709" s="265"/>
      <c r="K709" s="265"/>
      <c r="L709" s="269"/>
      <c r="M709" s="270"/>
      <c r="N709" s="271"/>
      <c r="O709" s="271"/>
      <c r="P709" s="271"/>
      <c r="Q709" s="271"/>
      <c r="R709" s="271"/>
      <c r="S709" s="271"/>
      <c r="T709" s="272"/>
      <c r="U709" s="16"/>
      <c r="V709" s="16"/>
      <c r="W709" s="16"/>
      <c r="X709" s="16"/>
      <c r="Y709" s="16"/>
      <c r="Z709" s="16"/>
      <c r="AA709" s="16"/>
      <c r="AB709" s="16"/>
      <c r="AC709" s="16"/>
      <c r="AD709" s="16"/>
      <c r="AE709" s="16"/>
      <c r="AT709" s="273" t="s">
        <v>242</v>
      </c>
      <c r="AU709" s="273" t="s">
        <v>88</v>
      </c>
      <c r="AV709" s="16" t="s">
        <v>86</v>
      </c>
      <c r="AW709" s="16" t="s">
        <v>34</v>
      </c>
      <c r="AX709" s="16" t="s">
        <v>78</v>
      </c>
      <c r="AY709" s="273" t="s">
        <v>234</v>
      </c>
    </row>
    <row r="710" s="13" customFormat="1">
      <c r="A710" s="13"/>
      <c r="B710" s="230"/>
      <c r="C710" s="231"/>
      <c r="D710" s="232" t="s">
        <v>242</v>
      </c>
      <c r="E710" s="233" t="s">
        <v>1</v>
      </c>
      <c r="F710" s="234" t="s">
        <v>154</v>
      </c>
      <c r="G710" s="231"/>
      <c r="H710" s="235">
        <v>0.75</v>
      </c>
      <c r="I710" s="236"/>
      <c r="J710" s="231"/>
      <c r="K710" s="231"/>
      <c r="L710" s="237"/>
      <c r="M710" s="238"/>
      <c r="N710" s="239"/>
      <c r="O710" s="239"/>
      <c r="P710" s="239"/>
      <c r="Q710" s="239"/>
      <c r="R710" s="239"/>
      <c r="S710" s="239"/>
      <c r="T710" s="24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1" t="s">
        <v>242</v>
      </c>
      <c r="AU710" s="241" t="s">
        <v>88</v>
      </c>
      <c r="AV710" s="13" t="s">
        <v>88</v>
      </c>
      <c r="AW710" s="13" t="s">
        <v>34</v>
      </c>
      <c r="AX710" s="13" t="s">
        <v>78</v>
      </c>
      <c r="AY710" s="241" t="s">
        <v>234</v>
      </c>
    </row>
    <row r="711" s="14" customFormat="1">
      <c r="A711" s="14"/>
      <c r="B711" s="242"/>
      <c r="C711" s="243"/>
      <c r="D711" s="232" t="s">
        <v>242</v>
      </c>
      <c r="E711" s="244" t="s">
        <v>153</v>
      </c>
      <c r="F711" s="245" t="s">
        <v>244</v>
      </c>
      <c r="G711" s="243"/>
      <c r="H711" s="246">
        <v>0.75</v>
      </c>
      <c r="I711" s="247"/>
      <c r="J711" s="243"/>
      <c r="K711" s="243"/>
      <c r="L711" s="248"/>
      <c r="M711" s="249"/>
      <c r="N711" s="250"/>
      <c r="O711" s="250"/>
      <c r="P711" s="250"/>
      <c r="Q711" s="250"/>
      <c r="R711" s="250"/>
      <c r="S711" s="250"/>
      <c r="T711" s="25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2" t="s">
        <v>242</v>
      </c>
      <c r="AU711" s="252" t="s">
        <v>88</v>
      </c>
      <c r="AV711" s="14" t="s">
        <v>240</v>
      </c>
      <c r="AW711" s="14" t="s">
        <v>34</v>
      </c>
      <c r="AX711" s="14" t="s">
        <v>86</v>
      </c>
      <c r="AY711" s="252" t="s">
        <v>234</v>
      </c>
    </row>
    <row r="712" s="2" customFormat="1" ht="16.5" customHeight="1">
      <c r="A712" s="39"/>
      <c r="B712" s="40"/>
      <c r="C712" s="217" t="s">
        <v>1025</v>
      </c>
      <c r="D712" s="217" t="s">
        <v>236</v>
      </c>
      <c r="E712" s="218" t="s">
        <v>1026</v>
      </c>
      <c r="F712" s="219" t="s">
        <v>1027</v>
      </c>
      <c r="G712" s="220" t="s">
        <v>321</v>
      </c>
      <c r="H712" s="221">
        <v>8</v>
      </c>
      <c r="I712" s="222"/>
      <c r="J712" s="223">
        <f>ROUND(I712*H712,2)</f>
        <v>0</v>
      </c>
      <c r="K712" s="219" t="s">
        <v>239</v>
      </c>
      <c r="L712" s="45"/>
      <c r="M712" s="224" t="s">
        <v>1</v>
      </c>
      <c r="N712" s="225" t="s">
        <v>43</v>
      </c>
      <c r="O712" s="92"/>
      <c r="P712" s="226">
        <f>O712*H712</f>
        <v>0</v>
      </c>
      <c r="Q712" s="226">
        <v>0</v>
      </c>
      <c r="R712" s="226">
        <f>Q712*H712</f>
        <v>0</v>
      </c>
      <c r="S712" s="226">
        <v>0</v>
      </c>
      <c r="T712" s="227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28" t="s">
        <v>318</v>
      </c>
      <c r="AT712" s="228" t="s">
        <v>236</v>
      </c>
      <c r="AU712" s="228" t="s">
        <v>88</v>
      </c>
      <c r="AY712" s="18" t="s">
        <v>234</v>
      </c>
      <c r="BE712" s="229">
        <f>IF(N712="základní",J712,0)</f>
        <v>0</v>
      </c>
      <c r="BF712" s="229">
        <f>IF(N712="snížená",J712,0)</f>
        <v>0</v>
      </c>
      <c r="BG712" s="229">
        <f>IF(N712="zákl. přenesená",J712,0)</f>
        <v>0</v>
      </c>
      <c r="BH712" s="229">
        <f>IF(N712="sníž. přenesená",J712,0)</f>
        <v>0</v>
      </c>
      <c r="BI712" s="229">
        <f>IF(N712="nulová",J712,0)</f>
        <v>0</v>
      </c>
      <c r="BJ712" s="18" t="s">
        <v>86</v>
      </c>
      <c r="BK712" s="229">
        <f>ROUND(I712*H712,2)</f>
        <v>0</v>
      </c>
      <c r="BL712" s="18" t="s">
        <v>318</v>
      </c>
      <c r="BM712" s="228" t="s">
        <v>1028</v>
      </c>
    </row>
    <row r="713" s="13" customFormat="1">
      <c r="A713" s="13"/>
      <c r="B713" s="230"/>
      <c r="C713" s="231"/>
      <c r="D713" s="232" t="s">
        <v>242</v>
      </c>
      <c r="E713" s="233" t="s">
        <v>1</v>
      </c>
      <c r="F713" s="234" t="s">
        <v>275</v>
      </c>
      <c r="G713" s="231"/>
      <c r="H713" s="235">
        <v>8</v>
      </c>
      <c r="I713" s="236"/>
      <c r="J713" s="231"/>
      <c r="K713" s="231"/>
      <c r="L713" s="237"/>
      <c r="M713" s="238"/>
      <c r="N713" s="239"/>
      <c r="O713" s="239"/>
      <c r="P713" s="239"/>
      <c r="Q713" s="239"/>
      <c r="R713" s="239"/>
      <c r="S713" s="239"/>
      <c r="T713" s="240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1" t="s">
        <v>242</v>
      </c>
      <c r="AU713" s="241" t="s">
        <v>88</v>
      </c>
      <c r="AV713" s="13" t="s">
        <v>88</v>
      </c>
      <c r="AW713" s="13" t="s">
        <v>34</v>
      </c>
      <c r="AX713" s="13" t="s">
        <v>78</v>
      </c>
      <c r="AY713" s="241" t="s">
        <v>234</v>
      </c>
    </row>
    <row r="714" s="14" customFormat="1">
      <c r="A714" s="14"/>
      <c r="B714" s="242"/>
      <c r="C714" s="243"/>
      <c r="D714" s="232" t="s">
        <v>242</v>
      </c>
      <c r="E714" s="244" t="s">
        <v>1</v>
      </c>
      <c r="F714" s="245" t="s">
        <v>244</v>
      </c>
      <c r="G714" s="243"/>
      <c r="H714" s="246">
        <v>8</v>
      </c>
      <c r="I714" s="247"/>
      <c r="J714" s="243"/>
      <c r="K714" s="243"/>
      <c r="L714" s="248"/>
      <c r="M714" s="249"/>
      <c r="N714" s="250"/>
      <c r="O714" s="250"/>
      <c r="P714" s="250"/>
      <c r="Q714" s="250"/>
      <c r="R714" s="250"/>
      <c r="S714" s="250"/>
      <c r="T714" s="251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2" t="s">
        <v>242</v>
      </c>
      <c r="AU714" s="252" t="s">
        <v>88</v>
      </c>
      <c r="AV714" s="14" t="s">
        <v>240</v>
      </c>
      <c r="AW714" s="14" t="s">
        <v>34</v>
      </c>
      <c r="AX714" s="14" t="s">
        <v>86</v>
      </c>
      <c r="AY714" s="252" t="s">
        <v>234</v>
      </c>
    </row>
    <row r="715" s="2" customFormat="1" ht="16.5" customHeight="1">
      <c r="A715" s="39"/>
      <c r="B715" s="40"/>
      <c r="C715" s="217" t="s">
        <v>1029</v>
      </c>
      <c r="D715" s="217" t="s">
        <v>236</v>
      </c>
      <c r="E715" s="218" t="s">
        <v>1030</v>
      </c>
      <c r="F715" s="219" t="s">
        <v>1031</v>
      </c>
      <c r="G715" s="220" t="s">
        <v>321</v>
      </c>
      <c r="H715" s="221">
        <v>1</v>
      </c>
      <c r="I715" s="222"/>
      <c r="J715" s="223">
        <f>ROUND(I715*H715,2)</f>
        <v>0</v>
      </c>
      <c r="K715" s="219" t="s">
        <v>239</v>
      </c>
      <c r="L715" s="45"/>
      <c r="M715" s="224" t="s">
        <v>1</v>
      </c>
      <c r="N715" s="225" t="s">
        <v>43</v>
      </c>
      <c r="O715" s="92"/>
      <c r="P715" s="226">
        <f>O715*H715</f>
        <v>0</v>
      </c>
      <c r="Q715" s="226">
        <v>0</v>
      </c>
      <c r="R715" s="226">
        <f>Q715*H715</f>
        <v>0</v>
      </c>
      <c r="S715" s="226">
        <v>0</v>
      </c>
      <c r="T715" s="227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28" t="s">
        <v>318</v>
      </c>
      <c r="AT715" s="228" t="s">
        <v>236</v>
      </c>
      <c r="AU715" s="228" t="s">
        <v>88</v>
      </c>
      <c r="AY715" s="18" t="s">
        <v>234</v>
      </c>
      <c r="BE715" s="229">
        <f>IF(N715="základní",J715,0)</f>
        <v>0</v>
      </c>
      <c r="BF715" s="229">
        <f>IF(N715="snížená",J715,0)</f>
        <v>0</v>
      </c>
      <c r="BG715" s="229">
        <f>IF(N715="zákl. přenesená",J715,0)</f>
        <v>0</v>
      </c>
      <c r="BH715" s="229">
        <f>IF(N715="sníž. přenesená",J715,0)</f>
        <v>0</v>
      </c>
      <c r="BI715" s="229">
        <f>IF(N715="nulová",J715,0)</f>
        <v>0</v>
      </c>
      <c r="BJ715" s="18" t="s">
        <v>86</v>
      </c>
      <c r="BK715" s="229">
        <f>ROUND(I715*H715,2)</f>
        <v>0</v>
      </c>
      <c r="BL715" s="18" t="s">
        <v>318</v>
      </c>
      <c r="BM715" s="228" t="s">
        <v>1032</v>
      </c>
    </row>
    <row r="716" s="13" customFormat="1">
      <c r="A716" s="13"/>
      <c r="B716" s="230"/>
      <c r="C716" s="231"/>
      <c r="D716" s="232" t="s">
        <v>242</v>
      </c>
      <c r="E716" s="233" t="s">
        <v>1</v>
      </c>
      <c r="F716" s="234" t="s">
        <v>86</v>
      </c>
      <c r="G716" s="231"/>
      <c r="H716" s="235">
        <v>1</v>
      </c>
      <c r="I716" s="236"/>
      <c r="J716" s="231"/>
      <c r="K716" s="231"/>
      <c r="L716" s="237"/>
      <c r="M716" s="238"/>
      <c r="N716" s="239"/>
      <c r="O716" s="239"/>
      <c r="P716" s="239"/>
      <c r="Q716" s="239"/>
      <c r="R716" s="239"/>
      <c r="S716" s="239"/>
      <c r="T716" s="240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1" t="s">
        <v>242</v>
      </c>
      <c r="AU716" s="241" t="s">
        <v>88</v>
      </c>
      <c r="AV716" s="13" t="s">
        <v>88</v>
      </c>
      <c r="AW716" s="13" t="s">
        <v>34</v>
      </c>
      <c r="AX716" s="13" t="s">
        <v>78</v>
      </c>
      <c r="AY716" s="241" t="s">
        <v>234</v>
      </c>
    </row>
    <row r="717" s="14" customFormat="1">
      <c r="A717" s="14"/>
      <c r="B717" s="242"/>
      <c r="C717" s="243"/>
      <c r="D717" s="232" t="s">
        <v>242</v>
      </c>
      <c r="E717" s="244" t="s">
        <v>1</v>
      </c>
      <c r="F717" s="245" t="s">
        <v>244</v>
      </c>
      <c r="G717" s="243"/>
      <c r="H717" s="246">
        <v>1</v>
      </c>
      <c r="I717" s="247"/>
      <c r="J717" s="243"/>
      <c r="K717" s="243"/>
      <c r="L717" s="248"/>
      <c r="M717" s="249"/>
      <c r="N717" s="250"/>
      <c r="O717" s="250"/>
      <c r="P717" s="250"/>
      <c r="Q717" s="250"/>
      <c r="R717" s="250"/>
      <c r="S717" s="250"/>
      <c r="T717" s="25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2" t="s">
        <v>242</v>
      </c>
      <c r="AU717" s="252" t="s">
        <v>88</v>
      </c>
      <c r="AV717" s="14" t="s">
        <v>240</v>
      </c>
      <c r="AW717" s="14" t="s">
        <v>34</v>
      </c>
      <c r="AX717" s="14" t="s">
        <v>86</v>
      </c>
      <c r="AY717" s="252" t="s">
        <v>234</v>
      </c>
    </row>
    <row r="718" s="2" customFormat="1" ht="21.75" customHeight="1">
      <c r="A718" s="39"/>
      <c r="B718" s="40"/>
      <c r="C718" s="217" t="s">
        <v>1033</v>
      </c>
      <c r="D718" s="217" t="s">
        <v>236</v>
      </c>
      <c r="E718" s="218" t="s">
        <v>1034</v>
      </c>
      <c r="F718" s="219" t="s">
        <v>1035</v>
      </c>
      <c r="G718" s="220" t="s">
        <v>321</v>
      </c>
      <c r="H718" s="221">
        <v>4</v>
      </c>
      <c r="I718" s="222"/>
      <c r="J718" s="223">
        <f>ROUND(I718*H718,2)</f>
        <v>0</v>
      </c>
      <c r="K718" s="219" t="s">
        <v>239</v>
      </c>
      <c r="L718" s="45"/>
      <c r="M718" s="224" t="s">
        <v>1</v>
      </c>
      <c r="N718" s="225" t="s">
        <v>43</v>
      </c>
      <c r="O718" s="92"/>
      <c r="P718" s="226">
        <f>O718*H718</f>
        <v>0</v>
      </c>
      <c r="Q718" s="226">
        <v>0</v>
      </c>
      <c r="R718" s="226">
        <f>Q718*H718</f>
        <v>0</v>
      </c>
      <c r="S718" s="226">
        <v>0</v>
      </c>
      <c r="T718" s="227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28" t="s">
        <v>318</v>
      </c>
      <c r="AT718" s="228" t="s">
        <v>236</v>
      </c>
      <c r="AU718" s="228" t="s">
        <v>88</v>
      </c>
      <c r="AY718" s="18" t="s">
        <v>234</v>
      </c>
      <c r="BE718" s="229">
        <f>IF(N718="základní",J718,0)</f>
        <v>0</v>
      </c>
      <c r="BF718" s="229">
        <f>IF(N718="snížená",J718,0)</f>
        <v>0</v>
      </c>
      <c r="BG718" s="229">
        <f>IF(N718="zákl. přenesená",J718,0)</f>
        <v>0</v>
      </c>
      <c r="BH718" s="229">
        <f>IF(N718="sníž. přenesená",J718,0)</f>
        <v>0</v>
      </c>
      <c r="BI718" s="229">
        <f>IF(N718="nulová",J718,0)</f>
        <v>0</v>
      </c>
      <c r="BJ718" s="18" t="s">
        <v>86</v>
      </c>
      <c r="BK718" s="229">
        <f>ROUND(I718*H718,2)</f>
        <v>0</v>
      </c>
      <c r="BL718" s="18" t="s">
        <v>318</v>
      </c>
      <c r="BM718" s="228" t="s">
        <v>1036</v>
      </c>
    </row>
    <row r="719" s="13" customFormat="1">
      <c r="A719" s="13"/>
      <c r="B719" s="230"/>
      <c r="C719" s="231"/>
      <c r="D719" s="232" t="s">
        <v>242</v>
      </c>
      <c r="E719" s="233" t="s">
        <v>1</v>
      </c>
      <c r="F719" s="234" t="s">
        <v>240</v>
      </c>
      <c r="G719" s="231"/>
      <c r="H719" s="235">
        <v>4</v>
      </c>
      <c r="I719" s="236"/>
      <c r="J719" s="231"/>
      <c r="K719" s="231"/>
      <c r="L719" s="237"/>
      <c r="M719" s="238"/>
      <c r="N719" s="239"/>
      <c r="O719" s="239"/>
      <c r="P719" s="239"/>
      <c r="Q719" s="239"/>
      <c r="R719" s="239"/>
      <c r="S719" s="239"/>
      <c r="T719" s="240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1" t="s">
        <v>242</v>
      </c>
      <c r="AU719" s="241" t="s">
        <v>88</v>
      </c>
      <c r="AV719" s="13" t="s">
        <v>88</v>
      </c>
      <c r="AW719" s="13" t="s">
        <v>34</v>
      </c>
      <c r="AX719" s="13" t="s">
        <v>86</v>
      </c>
      <c r="AY719" s="241" t="s">
        <v>234</v>
      </c>
    </row>
    <row r="720" s="2" customFormat="1" ht="16.5" customHeight="1">
      <c r="A720" s="39"/>
      <c r="B720" s="40"/>
      <c r="C720" s="217" t="s">
        <v>1037</v>
      </c>
      <c r="D720" s="217" t="s">
        <v>236</v>
      </c>
      <c r="E720" s="218" t="s">
        <v>1038</v>
      </c>
      <c r="F720" s="219" t="s">
        <v>1039</v>
      </c>
      <c r="G720" s="220" t="s">
        <v>321</v>
      </c>
      <c r="H720" s="221">
        <v>1</v>
      </c>
      <c r="I720" s="222"/>
      <c r="J720" s="223">
        <f>ROUND(I720*H720,2)</f>
        <v>0</v>
      </c>
      <c r="K720" s="219" t="s">
        <v>239</v>
      </c>
      <c r="L720" s="45"/>
      <c r="M720" s="224" t="s">
        <v>1</v>
      </c>
      <c r="N720" s="225" t="s">
        <v>43</v>
      </c>
      <c r="O720" s="92"/>
      <c r="P720" s="226">
        <f>O720*H720</f>
        <v>0</v>
      </c>
      <c r="Q720" s="226">
        <v>0.00056999999999999998</v>
      </c>
      <c r="R720" s="226">
        <f>Q720*H720</f>
        <v>0.00056999999999999998</v>
      </c>
      <c r="S720" s="226">
        <v>0</v>
      </c>
      <c r="T720" s="227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28" t="s">
        <v>318</v>
      </c>
      <c r="AT720" s="228" t="s">
        <v>236</v>
      </c>
      <c r="AU720" s="228" t="s">
        <v>88</v>
      </c>
      <c r="AY720" s="18" t="s">
        <v>234</v>
      </c>
      <c r="BE720" s="229">
        <f>IF(N720="základní",J720,0)</f>
        <v>0</v>
      </c>
      <c r="BF720" s="229">
        <f>IF(N720="snížená",J720,0)</f>
        <v>0</v>
      </c>
      <c r="BG720" s="229">
        <f>IF(N720="zákl. přenesená",J720,0)</f>
        <v>0</v>
      </c>
      <c r="BH720" s="229">
        <f>IF(N720="sníž. přenesená",J720,0)</f>
        <v>0</v>
      </c>
      <c r="BI720" s="229">
        <f>IF(N720="nulová",J720,0)</f>
        <v>0</v>
      </c>
      <c r="BJ720" s="18" t="s">
        <v>86</v>
      </c>
      <c r="BK720" s="229">
        <f>ROUND(I720*H720,2)</f>
        <v>0</v>
      </c>
      <c r="BL720" s="18" t="s">
        <v>318</v>
      </c>
      <c r="BM720" s="228" t="s">
        <v>1040</v>
      </c>
    </row>
    <row r="721" s="13" customFormat="1">
      <c r="A721" s="13"/>
      <c r="B721" s="230"/>
      <c r="C721" s="231"/>
      <c r="D721" s="232" t="s">
        <v>242</v>
      </c>
      <c r="E721" s="233" t="s">
        <v>1</v>
      </c>
      <c r="F721" s="234" t="s">
        <v>86</v>
      </c>
      <c r="G721" s="231"/>
      <c r="H721" s="235">
        <v>1</v>
      </c>
      <c r="I721" s="236"/>
      <c r="J721" s="231"/>
      <c r="K721" s="231"/>
      <c r="L721" s="237"/>
      <c r="M721" s="238"/>
      <c r="N721" s="239"/>
      <c r="O721" s="239"/>
      <c r="P721" s="239"/>
      <c r="Q721" s="239"/>
      <c r="R721" s="239"/>
      <c r="S721" s="239"/>
      <c r="T721" s="24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1" t="s">
        <v>242</v>
      </c>
      <c r="AU721" s="241" t="s">
        <v>88</v>
      </c>
      <c r="AV721" s="13" t="s">
        <v>88</v>
      </c>
      <c r="AW721" s="13" t="s">
        <v>34</v>
      </c>
      <c r="AX721" s="13" t="s">
        <v>86</v>
      </c>
      <c r="AY721" s="241" t="s">
        <v>234</v>
      </c>
    </row>
    <row r="722" s="2" customFormat="1" ht="16.5" customHeight="1">
      <c r="A722" s="39"/>
      <c r="B722" s="40"/>
      <c r="C722" s="274" t="s">
        <v>1041</v>
      </c>
      <c r="D722" s="274" t="s">
        <v>307</v>
      </c>
      <c r="E722" s="275" t="s">
        <v>1042</v>
      </c>
      <c r="F722" s="276" t="s">
        <v>1043</v>
      </c>
      <c r="G722" s="277" t="s">
        <v>321</v>
      </c>
      <c r="H722" s="278">
        <v>1</v>
      </c>
      <c r="I722" s="279"/>
      <c r="J722" s="280">
        <f>ROUND(I722*H722,2)</f>
        <v>0</v>
      </c>
      <c r="K722" s="276" t="s">
        <v>1</v>
      </c>
      <c r="L722" s="281"/>
      <c r="M722" s="282" t="s">
        <v>1</v>
      </c>
      <c r="N722" s="283" t="s">
        <v>43</v>
      </c>
      <c r="O722" s="92"/>
      <c r="P722" s="226">
        <f>O722*H722</f>
        <v>0</v>
      </c>
      <c r="Q722" s="226">
        <v>0.0014</v>
      </c>
      <c r="R722" s="226">
        <f>Q722*H722</f>
        <v>0.0014</v>
      </c>
      <c r="S722" s="226">
        <v>0</v>
      </c>
      <c r="T722" s="227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28" t="s">
        <v>407</v>
      </c>
      <c r="AT722" s="228" t="s">
        <v>307</v>
      </c>
      <c r="AU722" s="228" t="s">
        <v>88</v>
      </c>
      <c r="AY722" s="18" t="s">
        <v>234</v>
      </c>
      <c r="BE722" s="229">
        <f>IF(N722="základní",J722,0)</f>
        <v>0</v>
      </c>
      <c r="BF722" s="229">
        <f>IF(N722="snížená",J722,0)</f>
        <v>0</v>
      </c>
      <c r="BG722" s="229">
        <f>IF(N722="zákl. přenesená",J722,0)</f>
        <v>0</v>
      </c>
      <c r="BH722" s="229">
        <f>IF(N722="sníž. přenesená",J722,0)</f>
        <v>0</v>
      </c>
      <c r="BI722" s="229">
        <f>IF(N722="nulová",J722,0)</f>
        <v>0</v>
      </c>
      <c r="BJ722" s="18" t="s">
        <v>86</v>
      </c>
      <c r="BK722" s="229">
        <f>ROUND(I722*H722,2)</f>
        <v>0</v>
      </c>
      <c r="BL722" s="18" t="s">
        <v>318</v>
      </c>
      <c r="BM722" s="228" t="s">
        <v>1044</v>
      </c>
    </row>
    <row r="723" s="2" customFormat="1" ht="21.75" customHeight="1">
      <c r="A723" s="39"/>
      <c r="B723" s="40"/>
      <c r="C723" s="217" t="s">
        <v>1045</v>
      </c>
      <c r="D723" s="217" t="s">
        <v>236</v>
      </c>
      <c r="E723" s="218" t="s">
        <v>1046</v>
      </c>
      <c r="F723" s="219" t="s">
        <v>1047</v>
      </c>
      <c r="G723" s="220" t="s">
        <v>96</v>
      </c>
      <c r="H723" s="221">
        <v>25</v>
      </c>
      <c r="I723" s="222"/>
      <c r="J723" s="223">
        <f>ROUND(I723*H723,2)</f>
        <v>0</v>
      </c>
      <c r="K723" s="219" t="s">
        <v>239</v>
      </c>
      <c r="L723" s="45"/>
      <c r="M723" s="224" t="s">
        <v>1</v>
      </c>
      <c r="N723" s="225" t="s">
        <v>43</v>
      </c>
      <c r="O723" s="92"/>
      <c r="P723" s="226">
        <f>O723*H723</f>
        <v>0</v>
      </c>
      <c r="Q723" s="226">
        <v>0</v>
      </c>
      <c r="R723" s="226">
        <f>Q723*H723</f>
        <v>0</v>
      </c>
      <c r="S723" s="226">
        <v>0</v>
      </c>
      <c r="T723" s="227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28" t="s">
        <v>318</v>
      </c>
      <c r="AT723" s="228" t="s">
        <v>236</v>
      </c>
      <c r="AU723" s="228" t="s">
        <v>88</v>
      </c>
      <c r="AY723" s="18" t="s">
        <v>234</v>
      </c>
      <c r="BE723" s="229">
        <f>IF(N723="základní",J723,0)</f>
        <v>0</v>
      </c>
      <c r="BF723" s="229">
        <f>IF(N723="snížená",J723,0)</f>
        <v>0</v>
      </c>
      <c r="BG723" s="229">
        <f>IF(N723="zákl. přenesená",J723,0)</f>
        <v>0</v>
      </c>
      <c r="BH723" s="229">
        <f>IF(N723="sníž. přenesená",J723,0)</f>
        <v>0</v>
      </c>
      <c r="BI723" s="229">
        <f>IF(N723="nulová",J723,0)</f>
        <v>0</v>
      </c>
      <c r="BJ723" s="18" t="s">
        <v>86</v>
      </c>
      <c r="BK723" s="229">
        <f>ROUND(I723*H723,2)</f>
        <v>0</v>
      </c>
      <c r="BL723" s="18" t="s">
        <v>318</v>
      </c>
      <c r="BM723" s="228" t="s">
        <v>1048</v>
      </c>
    </row>
    <row r="724" s="13" customFormat="1">
      <c r="A724" s="13"/>
      <c r="B724" s="230"/>
      <c r="C724" s="231"/>
      <c r="D724" s="232" t="s">
        <v>242</v>
      </c>
      <c r="E724" s="233" t="s">
        <v>1</v>
      </c>
      <c r="F724" s="234" t="s">
        <v>175</v>
      </c>
      <c r="G724" s="231"/>
      <c r="H724" s="235">
        <v>7.9000000000000004</v>
      </c>
      <c r="I724" s="236"/>
      <c r="J724" s="231"/>
      <c r="K724" s="231"/>
      <c r="L724" s="237"/>
      <c r="M724" s="238"/>
      <c r="N724" s="239"/>
      <c r="O724" s="239"/>
      <c r="P724" s="239"/>
      <c r="Q724" s="239"/>
      <c r="R724" s="239"/>
      <c r="S724" s="239"/>
      <c r="T724" s="24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1" t="s">
        <v>242</v>
      </c>
      <c r="AU724" s="241" t="s">
        <v>88</v>
      </c>
      <c r="AV724" s="13" t="s">
        <v>88</v>
      </c>
      <c r="AW724" s="13" t="s">
        <v>34</v>
      </c>
      <c r="AX724" s="13" t="s">
        <v>78</v>
      </c>
      <c r="AY724" s="241" t="s">
        <v>234</v>
      </c>
    </row>
    <row r="725" s="13" customFormat="1">
      <c r="A725" s="13"/>
      <c r="B725" s="230"/>
      <c r="C725" s="231"/>
      <c r="D725" s="232" t="s">
        <v>242</v>
      </c>
      <c r="E725" s="233" t="s">
        <v>1</v>
      </c>
      <c r="F725" s="234" t="s">
        <v>1049</v>
      </c>
      <c r="G725" s="231"/>
      <c r="H725" s="235">
        <v>17.100000000000001</v>
      </c>
      <c r="I725" s="236"/>
      <c r="J725" s="231"/>
      <c r="K725" s="231"/>
      <c r="L725" s="237"/>
      <c r="M725" s="238"/>
      <c r="N725" s="239"/>
      <c r="O725" s="239"/>
      <c r="P725" s="239"/>
      <c r="Q725" s="239"/>
      <c r="R725" s="239"/>
      <c r="S725" s="239"/>
      <c r="T725" s="24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1" t="s">
        <v>242</v>
      </c>
      <c r="AU725" s="241" t="s">
        <v>88</v>
      </c>
      <c r="AV725" s="13" t="s">
        <v>88</v>
      </c>
      <c r="AW725" s="13" t="s">
        <v>34</v>
      </c>
      <c r="AX725" s="13" t="s">
        <v>78</v>
      </c>
      <c r="AY725" s="241" t="s">
        <v>234</v>
      </c>
    </row>
    <row r="726" s="14" customFormat="1">
      <c r="A726" s="14"/>
      <c r="B726" s="242"/>
      <c r="C726" s="243"/>
      <c r="D726" s="232" t="s">
        <v>242</v>
      </c>
      <c r="E726" s="244" t="s">
        <v>1</v>
      </c>
      <c r="F726" s="245" t="s">
        <v>244</v>
      </c>
      <c r="G726" s="243"/>
      <c r="H726" s="246">
        <v>25</v>
      </c>
      <c r="I726" s="247"/>
      <c r="J726" s="243"/>
      <c r="K726" s="243"/>
      <c r="L726" s="248"/>
      <c r="M726" s="249"/>
      <c r="N726" s="250"/>
      <c r="O726" s="250"/>
      <c r="P726" s="250"/>
      <c r="Q726" s="250"/>
      <c r="R726" s="250"/>
      <c r="S726" s="250"/>
      <c r="T726" s="251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2" t="s">
        <v>242</v>
      </c>
      <c r="AU726" s="252" t="s">
        <v>88</v>
      </c>
      <c r="AV726" s="14" t="s">
        <v>240</v>
      </c>
      <c r="AW726" s="14" t="s">
        <v>34</v>
      </c>
      <c r="AX726" s="14" t="s">
        <v>86</v>
      </c>
      <c r="AY726" s="252" t="s">
        <v>234</v>
      </c>
    </row>
    <row r="727" s="2" customFormat="1" ht="24.15" customHeight="1">
      <c r="A727" s="39"/>
      <c r="B727" s="40"/>
      <c r="C727" s="217" t="s">
        <v>1050</v>
      </c>
      <c r="D727" s="217" t="s">
        <v>236</v>
      </c>
      <c r="E727" s="218" t="s">
        <v>1051</v>
      </c>
      <c r="F727" s="219" t="s">
        <v>1052</v>
      </c>
      <c r="G727" s="220" t="s">
        <v>978</v>
      </c>
      <c r="H727" s="288"/>
      <c r="I727" s="222"/>
      <c r="J727" s="223">
        <f>ROUND(I727*H727,2)</f>
        <v>0</v>
      </c>
      <c r="K727" s="219" t="s">
        <v>239</v>
      </c>
      <c r="L727" s="45"/>
      <c r="M727" s="224" t="s">
        <v>1</v>
      </c>
      <c r="N727" s="225" t="s">
        <v>43</v>
      </c>
      <c r="O727" s="92"/>
      <c r="P727" s="226">
        <f>O727*H727</f>
        <v>0</v>
      </c>
      <c r="Q727" s="226">
        <v>0</v>
      </c>
      <c r="R727" s="226">
        <f>Q727*H727</f>
        <v>0</v>
      </c>
      <c r="S727" s="226">
        <v>0</v>
      </c>
      <c r="T727" s="227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28" t="s">
        <v>318</v>
      </c>
      <c r="AT727" s="228" t="s">
        <v>236</v>
      </c>
      <c r="AU727" s="228" t="s">
        <v>88</v>
      </c>
      <c r="AY727" s="18" t="s">
        <v>234</v>
      </c>
      <c r="BE727" s="229">
        <f>IF(N727="základní",J727,0)</f>
        <v>0</v>
      </c>
      <c r="BF727" s="229">
        <f>IF(N727="snížená",J727,0)</f>
        <v>0</v>
      </c>
      <c r="BG727" s="229">
        <f>IF(N727="zákl. přenesená",J727,0)</f>
        <v>0</v>
      </c>
      <c r="BH727" s="229">
        <f>IF(N727="sníž. přenesená",J727,0)</f>
        <v>0</v>
      </c>
      <c r="BI727" s="229">
        <f>IF(N727="nulová",J727,0)</f>
        <v>0</v>
      </c>
      <c r="BJ727" s="18" t="s">
        <v>86</v>
      </c>
      <c r="BK727" s="229">
        <f>ROUND(I727*H727,2)</f>
        <v>0</v>
      </c>
      <c r="BL727" s="18" t="s">
        <v>318</v>
      </c>
      <c r="BM727" s="228" t="s">
        <v>1053</v>
      </c>
    </row>
    <row r="728" s="2" customFormat="1" ht="24.15" customHeight="1">
      <c r="A728" s="39"/>
      <c r="B728" s="40"/>
      <c r="C728" s="217" t="s">
        <v>1054</v>
      </c>
      <c r="D728" s="217" t="s">
        <v>236</v>
      </c>
      <c r="E728" s="218" t="s">
        <v>1055</v>
      </c>
      <c r="F728" s="219" t="s">
        <v>1056</v>
      </c>
      <c r="G728" s="220" t="s">
        <v>978</v>
      </c>
      <c r="H728" s="288"/>
      <c r="I728" s="222"/>
      <c r="J728" s="223">
        <f>ROUND(I728*H728,2)</f>
        <v>0</v>
      </c>
      <c r="K728" s="219" t="s">
        <v>239</v>
      </c>
      <c r="L728" s="45"/>
      <c r="M728" s="224" t="s">
        <v>1</v>
      </c>
      <c r="N728" s="225" t="s">
        <v>43</v>
      </c>
      <c r="O728" s="92"/>
      <c r="P728" s="226">
        <f>O728*H728</f>
        <v>0</v>
      </c>
      <c r="Q728" s="226">
        <v>0</v>
      </c>
      <c r="R728" s="226">
        <f>Q728*H728</f>
        <v>0</v>
      </c>
      <c r="S728" s="226">
        <v>0</v>
      </c>
      <c r="T728" s="227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28" t="s">
        <v>318</v>
      </c>
      <c r="AT728" s="228" t="s">
        <v>236</v>
      </c>
      <c r="AU728" s="228" t="s">
        <v>88</v>
      </c>
      <c r="AY728" s="18" t="s">
        <v>234</v>
      </c>
      <c r="BE728" s="229">
        <f>IF(N728="základní",J728,0)</f>
        <v>0</v>
      </c>
      <c r="BF728" s="229">
        <f>IF(N728="snížená",J728,0)</f>
        <v>0</v>
      </c>
      <c r="BG728" s="229">
        <f>IF(N728="zákl. přenesená",J728,0)</f>
        <v>0</v>
      </c>
      <c r="BH728" s="229">
        <f>IF(N728="sníž. přenesená",J728,0)</f>
        <v>0</v>
      </c>
      <c r="BI728" s="229">
        <f>IF(N728="nulová",J728,0)</f>
        <v>0</v>
      </c>
      <c r="BJ728" s="18" t="s">
        <v>86</v>
      </c>
      <c r="BK728" s="229">
        <f>ROUND(I728*H728,2)</f>
        <v>0</v>
      </c>
      <c r="BL728" s="18" t="s">
        <v>318</v>
      </c>
      <c r="BM728" s="228" t="s">
        <v>1057</v>
      </c>
    </row>
    <row r="729" s="12" customFormat="1" ht="22.8" customHeight="1">
      <c r="A729" s="12"/>
      <c r="B729" s="201"/>
      <c r="C729" s="202"/>
      <c r="D729" s="203" t="s">
        <v>77</v>
      </c>
      <c r="E729" s="215" t="s">
        <v>1058</v>
      </c>
      <c r="F729" s="215" t="s">
        <v>1059</v>
      </c>
      <c r="G729" s="202"/>
      <c r="H729" s="202"/>
      <c r="I729" s="205"/>
      <c r="J729" s="216">
        <f>BK729</f>
        <v>0</v>
      </c>
      <c r="K729" s="202"/>
      <c r="L729" s="207"/>
      <c r="M729" s="208"/>
      <c r="N729" s="209"/>
      <c r="O729" s="209"/>
      <c r="P729" s="210">
        <f>SUM(P730:P760)</f>
        <v>0</v>
      </c>
      <c r="Q729" s="209"/>
      <c r="R729" s="210">
        <f>SUM(R730:R760)</f>
        <v>0.071348000000000009</v>
      </c>
      <c r="S729" s="209"/>
      <c r="T729" s="211">
        <f>SUM(T730:T760)</f>
        <v>0.13374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212" t="s">
        <v>88</v>
      </c>
      <c r="AT729" s="213" t="s">
        <v>77</v>
      </c>
      <c r="AU729" s="213" t="s">
        <v>86</v>
      </c>
      <c r="AY729" s="212" t="s">
        <v>234</v>
      </c>
      <c r="BK729" s="214">
        <f>SUM(BK730:BK760)</f>
        <v>0</v>
      </c>
    </row>
    <row r="730" s="2" customFormat="1" ht="24.15" customHeight="1">
      <c r="A730" s="39"/>
      <c r="B730" s="40"/>
      <c r="C730" s="217" t="s">
        <v>1060</v>
      </c>
      <c r="D730" s="217" t="s">
        <v>236</v>
      </c>
      <c r="E730" s="218" t="s">
        <v>1061</v>
      </c>
      <c r="F730" s="219" t="s">
        <v>1062</v>
      </c>
      <c r="G730" s="220" t="s">
        <v>96</v>
      </c>
      <c r="H730" s="221">
        <v>60</v>
      </c>
      <c r="I730" s="222"/>
      <c r="J730" s="223">
        <f>ROUND(I730*H730,2)</f>
        <v>0</v>
      </c>
      <c r="K730" s="219" t="s">
        <v>239</v>
      </c>
      <c r="L730" s="45"/>
      <c r="M730" s="224" t="s">
        <v>1</v>
      </c>
      <c r="N730" s="225" t="s">
        <v>43</v>
      </c>
      <c r="O730" s="92"/>
      <c r="P730" s="226">
        <f>O730*H730</f>
        <v>0</v>
      </c>
      <c r="Q730" s="226">
        <v>0</v>
      </c>
      <c r="R730" s="226">
        <f>Q730*H730</f>
        <v>0</v>
      </c>
      <c r="S730" s="226">
        <v>0.0021299999999999999</v>
      </c>
      <c r="T730" s="227">
        <f>S730*H730</f>
        <v>0.1278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28" t="s">
        <v>318</v>
      </c>
      <c r="AT730" s="228" t="s">
        <v>236</v>
      </c>
      <c r="AU730" s="228" t="s">
        <v>88</v>
      </c>
      <c r="AY730" s="18" t="s">
        <v>234</v>
      </c>
      <c r="BE730" s="229">
        <f>IF(N730="základní",J730,0)</f>
        <v>0</v>
      </c>
      <c r="BF730" s="229">
        <f>IF(N730="snížená",J730,0)</f>
        <v>0</v>
      </c>
      <c r="BG730" s="229">
        <f>IF(N730="zákl. přenesená",J730,0)</f>
        <v>0</v>
      </c>
      <c r="BH730" s="229">
        <f>IF(N730="sníž. přenesená",J730,0)</f>
        <v>0</v>
      </c>
      <c r="BI730" s="229">
        <f>IF(N730="nulová",J730,0)</f>
        <v>0</v>
      </c>
      <c r="BJ730" s="18" t="s">
        <v>86</v>
      </c>
      <c r="BK730" s="229">
        <f>ROUND(I730*H730,2)</f>
        <v>0</v>
      </c>
      <c r="BL730" s="18" t="s">
        <v>318</v>
      </c>
      <c r="BM730" s="228" t="s">
        <v>1063</v>
      </c>
    </row>
    <row r="731" s="13" customFormat="1">
      <c r="A731" s="13"/>
      <c r="B731" s="230"/>
      <c r="C731" s="231"/>
      <c r="D731" s="232" t="s">
        <v>242</v>
      </c>
      <c r="E731" s="233" t="s">
        <v>1</v>
      </c>
      <c r="F731" s="234" t="s">
        <v>601</v>
      </c>
      <c r="G731" s="231"/>
      <c r="H731" s="235">
        <v>60</v>
      </c>
      <c r="I731" s="236"/>
      <c r="J731" s="231"/>
      <c r="K731" s="231"/>
      <c r="L731" s="237"/>
      <c r="M731" s="238"/>
      <c r="N731" s="239"/>
      <c r="O731" s="239"/>
      <c r="P731" s="239"/>
      <c r="Q731" s="239"/>
      <c r="R731" s="239"/>
      <c r="S731" s="239"/>
      <c r="T731" s="240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1" t="s">
        <v>242</v>
      </c>
      <c r="AU731" s="241" t="s">
        <v>88</v>
      </c>
      <c r="AV731" s="13" t="s">
        <v>88</v>
      </c>
      <c r="AW731" s="13" t="s">
        <v>34</v>
      </c>
      <c r="AX731" s="13" t="s">
        <v>86</v>
      </c>
      <c r="AY731" s="241" t="s">
        <v>234</v>
      </c>
    </row>
    <row r="732" s="2" customFormat="1" ht="16.5" customHeight="1">
      <c r="A732" s="39"/>
      <c r="B732" s="40"/>
      <c r="C732" s="217" t="s">
        <v>1064</v>
      </c>
      <c r="D732" s="217" t="s">
        <v>236</v>
      </c>
      <c r="E732" s="218" t="s">
        <v>1065</v>
      </c>
      <c r="F732" s="219" t="s">
        <v>1066</v>
      </c>
      <c r="G732" s="220" t="s">
        <v>321</v>
      </c>
      <c r="H732" s="221">
        <v>27</v>
      </c>
      <c r="I732" s="222"/>
      <c r="J732" s="223">
        <f>ROUND(I732*H732,2)</f>
        <v>0</v>
      </c>
      <c r="K732" s="219" t="s">
        <v>239</v>
      </c>
      <c r="L732" s="45"/>
      <c r="M732" s="224" t="s">
        <v>1</v>
      </c>
      <c r="N732" s="225" t="s">
        <v>43</v>
      </c>
      <c r="O732" s="92"/>
      <c r="P732" s="226">
        <f>O732*H732</f>
        <v>0</v>
      </c>
      <c r="Q732" s="226">
        <v>0</v>
      </c>
      <c r="R732" s="226">
        <f>Q732*H732</f>
        <v>0</v>
      </c>
      <c r="S732" s="226">
        <v>0.00022000000000000001</v>
      </c>
      <c r="T732" s="227">
        <f>S732*H732</f>
        <v>0.00594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28" t="s">
        <v>318</v>
      </c>
      <c r="AT732" s="228" t="s">
        <v>236</v>
      </c>
      <c r="AU732" s="228" t="s">
        <v>88</v>
      </c>
      <c r="AY732" s="18" t="s">
        <v>234</v>
      </c>
      <c r="BE732" s="229">
        <f>IF(N732="základní",J732,0)</f>
        <v>0</v>
      </c>
      <c r="BF732" s="229">
        <f>IF(N732="snížená",J732,0)</f>
        <v>0</v>
      </c>
      <c r="BG732" s="229">
        <f>IF(N732="zákl. přenesená",J732,0)</f>
        <v>0</v>
      </c>
      <c r="BH732" s="229">
        <f>IF(N732="sníž. přenesená",J732,0)</f>
        <v>0</v>
      </c>
      <c r="BI732" s="229">
        <f>IF(N732="nulová",J732,0)</f>
        <v>0</v>
      </c>
      <c r="BJ732" s="18" t="s">
        <v>86</v>
      </c>
      <c r="BK732" s="229">
        <f>ROUND(I732*H732,2)</f>
        <v>0</v>
      </c>
      <c r="BL732" s="18" t="s">
        <v>318</v>
      </c>
      <c r="BM732" s="228" t="s">
        <v>1067</v>
      </c>
    </row>
    <row r="733" s="13" customFormat="1">
      <c r="A733" s="13"/>
      <c r="B733" s="230"/>
      <c r="C733" s="231"/>
      <c r="D733" s="232" t="s">
        <v>242</v>
      </c>
      <c r="E733" s="233" t="s">
        <v>1</v>
      </c>
      <c r="F733" s="234" t="s">
        <v>1068</v>
      </c>
      <c r="G733" s="231"/>
      <c r="H733" s="235">
        <v>27</v>
      </c>
      <c r="I733" s="236"/>
      <c r="J733" s="231"/>
      <c r="K733" s="231"/>
      <c r="L733" s="237"/>
      <c r="M733" s="238"/>
      <c r="N733" s="239"/>
      <c r="O733" s="239"/>
      <c r="P733" s="239"/>
      <c r="Q733" s="239"/>
      <c r="R733" s="239"/>
      <c r="S733" s="239"/>
      <c r="T733" s="24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1" t="s">
        <v>242</v>
      </c>
      <c r="AU733" s="241" t="s">
        <v>88</v>
      </c>
      <c r="AV733" s="13" t="s">
        <v>88</v>
      </c>
      <c r="AW733" s="13" t="s">
        <v>34</v>
      </c>
      <c r="AX733" s="13" t="s">
        <v>86</v>
      </c>
      <c r="AY733" s="241" t="s">
        <v>234</v>
      </c>
    </row>
    <row r="734" s="2" customFormat="1" ht="24.15" customHeight="1">
      <c r="A734" s="39"/>
      <c r="B734" s="40"/>
      <c r="C734" s="217" t="s">
        <v>1069</v>
      </c>
      <c r="D734" s="217" t="s">
        <v>236</v>
      </c>
      <c r="E734" s="218" t="s">
        <v>1070</v>
      </c>
      <c r="F734" s="219" t="s">
        <v>1071</v>
      </c>
      <c r="G734" s="220" t="s">
        <v>96</v>
      </c>
      <c r="H734" s="221">
        <v>66.400000000000006</v>
      </c>
      <c r="I734" s="222"/>
      <c r="J734" s="223">
        <f>ROUND(I734*H734,2)</f>
        <v>0</v>
      </c>
      <c r="K734" s="219" t="s">
        <v>239</v>
      </c>
      <c r="L734" s="45"/>
      <c r="M734" s="224" t="s">
        <v>1</v>
      </c>
      <c r="N734" s="225" t="s">
        <v>43</v>
      </c>
      <c r="O734" s="92"/>
      <c r="P734" s="226">
        <f>O734*H734</f>
        <v>0</v>
      </c>
      <c r="Q734" s="226">
        <v>0.00044000000000000002</v>
      </c>
      <c r="R734" s="226">
        <f>Q734*H734</f>
        <v>0.029216000000000002</v>
      </c>
      <c r="S734" s="226">
        <v>0</v>
      </c>
      <c r="T734" s="227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28" t="s">
        <v>318</v>
      </c>
      <c r="AT734" s="228" t="s">
        <v>236</v>
      </c>
      <c r="AU734" s="228" t="s">
        <v>88</v>
      </c>
      <c r="AY734" s="18" t="s">
        <v>234</v>
      </c>
      <c r="BE734" s="229">
        <f>IF(N734="základní",J734,0)</f>
        <v>0</v>
      </c>
      <c r="BF734" s="229">
        <f>IF(N734="snížená",J734,0)</f>
        <v>0</v>
      </c>
      <c r="BG734" s="229">
        <f>IF(N734="zákl. přenesená",J734,0)</f>
        <v>0</v>
      </c>
      <c r="BH734" s="229">
        <f>IF(N734="sníž. přenesená",J734,0)</f>
        <v>0</v>
      </c>
      <c r="BI734" s="229">
        <f>IF(N734="nulová",J734,0)</f>
        <v>0</v>
      </c>
      <c r="BJ734" s="18" t="s">
        <v>86</v>
      </c>
      <c r="BK734" s="229">
        <f>ROUND(I734*H734,2)</f>
        <v>0</v>
      </c>
      <c r="BL734" s="18" t="s">
        <v>318</v>
      </c>
      <c r="BM734" s="228" t="s">
        <v>1072</v>
      </c>
    </row>
    <row r="735" s="13" customFormat="1">
      <c r="A735" s="13"/>
      <c r="B735" s="230"/>
      <c r="C735" s="231"/>
      <c r="D735" s="232" t="s">
        <v>242</v>
      </c>
      <c r="E735" s="233" t="s">
        <v>1</v>
      </c>
      <c r="F735" s="234" t="s">
        <v>179</v>
      </c>
      <c r="G735" s="231"/>
      <c r="H735" s="235">
        <v>61.399999999999999</v>
      </c>
      <c r="I735" s="236"/>
      <c r="J735" s="231"/>
      <c r="K735" s="231"/>
      <c r="L735" s="237"/>
      <c r="M735" s="238"/>
      <c r="N735" s="239"/>
      <c r="O735" s="239"/>
      <c r="P735" s="239"/>
      <c r="Q735" s="239"/>
      <c r="R735" s="239"/>
      <c r="S735" s="239"/>
      <c r="T735" s="240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1" t="s">
        <v>242</v>
      </c>
      <c r="AU735" s="241" t="s">
        <v>88</v>
      </c>
      <c r="AV735" s="13" t="s">
        <v>88</v>
      </c>
      <c r="AW735" s="13" t="s">
        <v>34</v>
      </c>
      <c r="AX735" s="13" t="s">
        <v>78</v>
      </c>
      <c r="AY735" s="241" t="s">
        <v>234</v>
      </c>
    </row>
    <row r="736" s="13" customFormat="1">
      <c r="A736" s="13"/>
      <c r="B736" s="230"/>
      <c r="C736" s="231"/>
      <c r="D736" s="232" t="s">
        <v>242</v>
      </c>
      <c r="E736" s="233" t="s">
        <v>1</v>
      </c>
      <c r="F736" s="234" t="s">
        <v>1073</v>
      </c>
      <c r="G736" s="231"/>
      <c r="H736" s="235">
        <v>5</v>
      </c>
      <c r="I736" s="236"/>
      <c r="J736" s="231"/>
      <c r="K736" s="231"/>
      <c r="L736" s="237"/>
      <c r="M736" s="238"/>
      <c r="N736" s="239"/>
      <c r="O736" s="239"/>
      <c r="P736" s="239"/>
      <c r="Q736" s="239"/>
      <c r="R736" s="239"/>
      <c r="S736" s="239"/>
      <c r="T736" s="240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1" t="s">
        <v>242</v>
      </c>
      <c r="AU736" s="241" t="s">
        <v>88</v>
      </c>
      <c r="AV736" s="13" t="s">
        <v>88</v>
      </c>
      <c r="AW736" s="13" t="s">
        <v>34</v>
      </c>
      <c r="AX736" s="13" t="s">
        <v>78</v>
      </c>
      <c r="AY736" s="241" t="s">
        <v>234</v>
      </c>
    </row>
    <row r="737" s="14" customFormat="1">
      <c r="A737" s="14"/>
      <c r="B737" s="242"/>
      <c r="C737" s="243"/>
      <c r="D737" s="232" t="s">
        <v>242</v>
      </c>
      <c r="E737" s="244" t="s">
        <v>1</v>
      </c>
      <c r="F737" s="245" t="s">
        <v>244</v>
      </c>
      <c r="G737" s="243"/>
      <c r="H737" s="246">
        <v>66.400000000000006</v>
      </c>
      <c r="I737" s="247"/>
      <c r="J737" s="243"/>
      <c r="K737" s="243"/>
      <c r="L737" s="248"/>
      <c r="M737" s="249"/>
      <c r="N737" s="250"/>
      <c r="O737" s="250"/>
      <c r="P737" s="250"/>
      <c r="Q737" s="250"/>
      <c r="R737" s="250"/>
      <c r="S737" s="250"/>
      <c r="T737" s="251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2" t="s">
        <v>242</v>
      </c>
      <c r="AU737" s="252" t="s">
        <v>88</v>
      </c>
      <c r="AV737" s="14" t="s">
        <v>240</v>
      </c>
      <c r="AW737" s="14" t="s">
        <v>34</v>
      </c>
      <c r="AX737" s="14" t="s">
        <v>86</v>
      </c>
      <c r="AY737" s="252" t="s">
        <v>234</v>
      </c>
    </row>
    <row r="738" s="2" customFormat="1" ht="37.8" customHeight="1">
      <c r="A738" s="39"/>
      <c r="B738" s="40"/>
      <c r="C738" s="217" t="s">
        <v>1074</v>
      </c>
      <c r="D738" s="217" t="s">
        <v>236</v>
      </c>
      <c r="E738" s="218" t="s">
        <v>1075</v>
      </c>
      <c r="F738" s="219" t="s">
        <v>1076</v>
      </c>
      <c r="G738" s="220" t="s">
        <v>96</v>
      </c>
      <c r="H738" s="221">
        <v>66.400000000000006</v>
      </c>
      <c r="I738" s="222"/>
      <c r="J738" s="223">
        <f>ROUND(I738*H738,2)</f>
        <v>0</v>
      </c>
      <c r="K738" s="219" t="s">
        <v>239</v>
      </c>
      <c r="L738" s="45"/>
      <c r="M738" s="224" t="s">
        <v>1</v>
      </c>
      <c r="N738" s="225" t="s">
        <v>43</v>
      </c>
      <c r="O738" s="92"/>
      <c r="P738" s="226">
        <f>O738*H738</f>
        <v>0</v>
      </c>
      <c r="Q738" s="226">
        <v>0.00012</v>
      </c>
      <c r="R738" s="226">
        <f>Q738*H738</f>
        <v>0.0079680000000000011</v>
      </c>
      <c r="S738" s="226">
        <v>0</v>
      </c>
      <c r="T738" s="227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28" t="s">
        <v>318</v>
      </c>
      <c r="AT738" s="228" t="s">
        <v>236</v>
      </c>
      <c r="AU738" s="228" t="s">
        <v>88</v>
      </c>
      <c r="AY738" s="18" t="s">
        <v>234</v>
      </c>
      <c r="BE738" s="229">
        <f>IF(N738="základní",J738,0)</f>
        <v>0</v>
      </c>
      <c r="BF738" s="229">
        <f>IF(N738="snížená",J738,0)</f>
        <v>0</v>
      </c>
      <c r="BG738" s="229">
        <f>IF(N738="zákl. přenesená",J738,0)</f>
        <v>0</v>
      </c>
      <c r="BH738" s="229">
        <f>IF(N738="sníž. přenesená",J738,0)</f>
        <v>0</v>
      </c>
      <c r="BI738" s="229">
        <f>IF(N738="nulová",J738,0)</f>
        <v>0</v>
      </c>
      <c r="BJ738" s="18" t="s">
        <v>86</v>
      </c>
      <c r="BK738" s="229">
        <f>ROUND(I738*H738,2)</f>
        <v>0</v>
      </c>
      <c r="BL738" s="18" t="s">
        <v>318</v>
      </c>
      <c r="BM738" s="228" t="s">
        <v>1077</v>
      </c>
    </row>
    <row r="739" s="13" customFormat="1">
      <c r="A739" s="13"/>
      <c r="B739" s="230"/>
      <c r="C739" s="231"/>
      <c r="D739" s="232" t="s">
        <v>242</v>
      </c>
      <c r="E739" s="233" t="s">
        <v>1</v>
      </c>
      <c r="F739" s="234" t="s">
        <v>179</v>
      </c>
      <c r="G739" s="231"/>
      <c r="H739" s="235">
        <v>61.399999999999999</v>
      </c>
      <c r="I739" s="236"/>
      <c r="J739" s="231"/>
      <c r="K739" s="231"/>
      <c r="L739" s="237"/>
      <c r="M739" s="238"/>
      <c r="N739" s="239"/>
      <c r="O739" s="239"/>
      <c r="P739" s="239"/>
      <c r="Q739" s="239"/>
      <c r="R739" s="239"/>
      <c r="S739" s="239"/>
      <c r="T739" s="240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1" t="s">
        <v>242</v>
      </c>
      <c r="AU739" s="241" t="s">
        <v>88</v>
      </c>
      <c r="AV739" s="13" t="s">
        <v>88</v>
      </c>
      <c r="AW739" s="13" t="s">
        <v>34</v>
      </c>
      <c r="AX739" s="13" t="s">
        <v>78</v>
      </c>
      <c r="AY739" s="241" t="s">
        <v>234</v>
      </c>
    </row>
    <row r="740" s="13" customFormat="1">
      <c r="A740" s="13"/>
      <c r="B740" s="230"/>
      <c r="C740" s="231"/>
      <c r="D740" s="232" t="s">
        <v>242</v>
      </c>
      <c r="E740" s="233" t="s">
        <v>1</v>
      </c>
      <c r="F740" s="234" t="s">
        <v>1078</v>
      </c>
      <c r="G740" s="231"/>
      <c r="H740" s="235">
        <v>5</v>
      </c>
      <c r="I740" s="236"/>
      <c r="J740" s="231"/>
      <c r="K740" s="231"/>
      <c r="L740" s="237"/>
      <c r="M740" s="238"/>
      <c r="N740" s="239"/>
      <c r="O740" s="239"/>
      <c r="P740" s="239"/>
      <c r="Q740" s="239"/>
      <c r="R740" s="239"/>
      <c r="S740" s="239"/>
      <c r="T740" s="24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1" t="s">
        <v>242</v>
      </c>
      <c r="AU740" s="241" t="s">
        <v>88</v>
      </c>
      <c r="AV740" s="13" t="s">
        <v>88</v>
      </c>
      <c r="AW740" s="13" t="s">
        <v>34</v>
      </c>
      <c r="AX740" s="13" t="s">
        <v>78</v>
      </c>
      <c r="AY740" s="241" t="s">
        <v>234</v>
      </c>
    </row>
    <row r="741" s="14" customFormat="1">
      <c r="A741" s="14"/>
      <c r="B741" s="242"/>
      <c r="C741" s="243"/>
      <c r="D741" s="232" t="s">
        <v>242</v>
      </c>
      <c r="E741" s="244" t="s">
        <v>1</v>
      </c>
      <c r="F741" s="245" t="s">
        <v>244</v>
      </c>
      <c r="G741" s="243"/>
      <c r="H741" s="246">
        <v>66.400000000000006</v>
      </c>
      <c r="I741" s="247"/>
      <c r="J741" s="243"/>
      <c r="K741" s="243"/>
      <c r="L741" s="248"/>
      <c r="M741" s="249"/>
      <c r="N741" s="250"/>
      <c r="O741" s="250"/>
      <c r="P741" s="250"/>
      <c r="Q741" s="250"/>
      <c r="R741" s="250"/>
      <c r="S741" s="250"/>
      <c r="T741" s="251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2" t="s">
        <v>242</v>
      </c>
      <c r="AU741" s="252" t="s">
        <v>88</v>
      </c>
      <c r="AV741" s="14" t="s">
        <v>240</v>
      </c>
      <c r="AW741" s="14" t="s">
        <v>34</v>
      </c>
      <c r="AX741" s="14" t="s">
        <v>86</v>
      </c>
      <c r="AY741" s="252" t="s">
        <v>234</v>
      </c>
    </row>
    <row r="742" s="2" customFormat="1" ht="21.75" customHeight="1">
      <c r="A742" s="39"/>
      <c r="B742" s="40"/>
      <c r="C742" s="217" t="s">
        <v>1079</v>
      </c>
      <c r="D742" s="217" t="s">
        <v>236</v>
      </c>
      <c r="E742" s="218" t="s">
        <v>1080</v>
      </c>
      <c r="F742" s="219" t="s">
        <v>1081</v>
      </c>
      <c r="G742" s="220" t="s">
        <v>321</v>
      </c>
      <c r="H742" s="221">
        <v>24</v>
      </c>
      <c r="I742" s="222"/>
      <c r="J742" s="223">
        <f>ROUND(I742*H742,2)</f>
        <v>0</v>
      </c>
      <c r="K742" s="219" t="s">
        <v>239</v>
      </c>
      <c r="L742" s="45"/>
      <c r="M742" s="224" t="s">
        <v>1</v>
      </c>
      <c r="N742" s="225" t="s">
        <v>43</v>
      </c>
      <c r="O742" s="92"/>
      <c r="P742" s="226">
        <f>O742*H742</f>
        <v>0</v>
      </c>
      <c r="Q742" s="226">
        <v>0.00017000000000000001</v>
      </c>
      <c r="R742" s="226">
        <f>Q742*H742</f>
        <v>0.0040800000000000003</v>
      </c>
      <c r="S742" s="226">
        <v>0</v>
      </c>
      <c r="T742" s="227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28" t="s">
        <v>318</v>
      </c>
      <c r="AT742" s="228" t="s">
        <v>236</v>
      </c>
      <c r="AU742" s="228" t="s">
        <v>88</v>
      </c>
      <c r="AY742" s="18" t="s">
        <v>234</v>
      </c>
      <c r="BE742" s="229">
        <f>IF(N742="základní",J742,0)</f>
        <v>0</v>
      </c>
      <c r="BF742" s="229">
        <f>IF(N742="snížená",J742,0)</f>
        <v>0</v>
      </c>
      <c r="BG742" s="229">
        <f>IF(N742="zákl. přenesená",J742,0)</f>
        <v>0</v>
      </c>
      <c r="BH742" s="229">
        <f>IF(N742="sníž. přenesená",J742,0)</f>
        <v>0</v>
      </c>
      <c r="BI742" s="229">
        <f>IF(N742="nulová",J742,0)</f>
        <v>0</v>
      </c>
      <c r="BJ742" s="18" t="s">
        <v>86</v>
      </c>
      <c r="BK742" s="229">
        <f>ROUND(I742*H742,2)</f>
        <v>0</v>
      </c>
      <c r="BL742" s="18" t="s">
        <v>318</v>
      </c>
      <c r="BM742" s="228" t="s">
        <v>1082</v>
      </c>
    </row>
    <row r="743" s="13" customFormat="1">
      <c r="A743" s="13"/>
      <c r="B743" s="230"/>
      <c r="C743" s="231"/>
      <c r="D743" s="232" t="s">
        <v>242</v>
      </c>
      <c r="E743" s="233" t="s">
        <v>1</v>
      </c>
      <c r="F743" s="234" t="s">
        <v>1083</v>
      </c>
      <c r="G743" s="231"/>
      <c r="H743" s="235">
        <v>24</v>
      </c>
      <c r="I743" s="236"/>
      <c r="J743" s="231"/>
      <c r="K743" s="231"/>
      <c r="L743" s="237"/>
      <c r="M743" s="238"/>
      <c r="N743" s="239"/>
      <c r="O743" s="239"/>
      <c r="P743" s="239"/>
      <c r="Q743" s="239"/>
      <c r="R743" s="239"/>
      <c r="S743" s="239"/>
      <c r="T743" s="240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1" t="s">
        <v>242</v>
      </c>
      <c r="AU743" s="241" t="s">
        <v>88</v>
      </c>
      <c r="AV743" s="13" t="s">
        <v>88</v>
      </c>
      <c r="AW743" s="13" t="s">
        <v>34</v>
      </c>
      <c r="AX743" s="13" t="s">
        <v>78</v>
      </c>
      <c r="AY743" s="241" t="s">
        <v>234</v>
      </c>
    </row>
    <row r="744" s="14" customFormat="1">
      <c r="A744" s="14"/>
      <c r="B744" s="242"/>
      <c r="C744" s="243"/>
      <c r="D744" s="232" t="s">
        <v>242</v>
      </c>
      <c r="E744" s="244" t="s">
        <v>1</v>
      </c>
      <c r="F744" s="245" t="s">
        <v>244</v>
      </c>
      <c r="G744" s="243"/>
      <c r="H744" s="246">
        <v>24</v>
      </c>
      <c r="I744" s="247"/>
      <c r="J744" s="243"/>
      <c r="K744" s="243"/>
      <c r="L744" s="248"/>
      <c r="M744" s="249"/>
      <c r="N744" s="250"/>
      <c r="O744" s="250"/>
      <c r="P744" s="250"/>
      <c r="Q744" s="250"/>
      <c r="R744" s="250"/>
      <c r="S744" s="250"/>
      <c r="T744" s="25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2" t="s">
        <v>242</v>
      </c>
      <c r="AU744" s="252" t="s">
        <v>88</v>
      </c>
      <c r="AV744" s="14" t="s">
        <v>240</v>
      </c>
      <c r="AW744" s="14" t="s">
        <v>34</v>
      </c>
      <c r="AX744" s="14" t="s">
        <v>86</v>
      </c>
      <c r="AY744" s="252" t="s">
        <v>234</v>
      </c>
    </row>
    <row r="745" s="2" customFormat="1" ht="24.15" customHeight="1">
      <c r="A745" s="39"/>
      <c r="B745" s="40"/>
      <c r="C745" s="217" t="s">
        <v>1084</v>
      </c>
      <c r="D745" s="217" t="s">
        <v>236</v>
      </c>
      <c r="E745" s="218" t="s">
        <v>1085</v>
      </c>
      <c r="F745" s="219" t="s">
        <v>1086</v>
      </c>
      <c r="G745" s="220" t="s">
        <v>321</v>
      </c>
      <c r="H745" s="221">
        <v>12</v>
      </c>
      <c r="I745" s="222"/>
      <c r="J745" s="223">
        <f>ROUND(I745*H745,2)</f>
        <v>0</v>
      </c>
      <c r="K745" s="219" t="s">
        <v>239</v>
      </c>
      <c r="L745" s="45"/>
      <c r="M745" s="224" t="s">
        <v>1</v>
      </c>
      <c r="N745" s="225" t="s">
        <v>43</v>
      </c>
      <c r="O745" s="92"/>
      <c r="P745" s="226">
        <f>O745*H745</f>
        <v>0</v>
      </c>
      <c r="Q745" s="226">
        <v>6.0000000000000002E-05</v>
      </c>
      <c r="R745" s="226">
        <f>Q745*H745</f>
        <v>0.00072000000000000005</v>
      </c>
      <c r="S745" s="226">
        <v>0</v>
      </c>
      <c r="T745" s="227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28" t="s">
        <v>318</v>
      </c>
      <c r="AT745" s="228" t="s">
        <v>236</v>
      </c>
      <c r="AU745" s="228" t="s">
        <v>88</v>
      </c>
      <c r="AY745" s="18" t="s">
        <v>234</v>
      </c>
      <c r="BE745" s="229">
        <f>IF(N745="základní",J745,0)</f>
        <v>0</v>
      </c>
      <c r="BF745" s="229">
        <f>IF(N745="snížená",J745,0)</f>
        <v>0</v>
      </c>
      <c r="BG745" s="229">
        <f>IF(N745="zákl. přenesená",J745,0)</f>
        <v>0</v>
      </c>
      <c r="BH745" s="229">
        <f>IF(N745="sníž. přenesená",J745,0)</f>
        <v>0</v>
      </c>
      <c r="BI745" s="229">
        <f>IF(N745="nulová",J745,0)</f>
        <v>0</v>
      </c>
      <c r="BJ745" s="18" t="s">
        <v>86</v>
      </c>
      <c r="BK745" s="229">
        <f>ROUND(I745*H745,2)</f>
        <v>0</v>
      </c>
      <c r="BL745" s="18" t="s">
        <v>318</v>
      </c>
      <c r="BM745" s="228" t="s">
        <v>1087</v>
      </c>
    </row>
    <row r="746" s="13" customFormat="1">
      <c r="A746" s="13"/>
      <c r="B746" s="230"/>
      <c r="C746" s="231"/>
      <c r="D746" s="232" t="s">
        <v>242</v>
      </c>
      <c r="E746" s="233" t="s">
        <v>1</v>
      </c>
      <c r="F746" s="234" t="s">
        <v>521</v>
      </c>
      <c r="G746" s="231"/>
      <c r="H746" s="235">
        <v>12</v>
      </c>
      <c r="I746" s="236"/>
      <c r="J746" s="231"/>
      <c r="K746" s="231"/>
      <c r="L746" s="237"/>
      <c r="M746" s="238"/>
      <c r="N746" s="239"/>
      <c r="O746" s="239"/>
      <c r="P746" s="239"/>
      <c r="Q746" s="239"/>
      <c r="R746" s="239"/>
      <c r="S746" s="239"/>
      <c r="T746" s="240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1" t="s">
        <v>242</v>
      </c>
      <c r="AU746" s="241" t="s">
        <v>88</v>
      </c>
      <c r="AV746" s="13" t="s">
        <v>88</v>
      </c>
      <c r="AW746" s="13" t="s">
        <v>34</v>
      </c>
      <c r="AX746" s="13" t="s">
        <v>78</v>
      </c>
      <c r="AY746" s="241" t="s">
        <v>234</v>
      </c>
    </row>
    <row r="747" s="14" customFormat="1">
      <c r="A747" s="14"/>
      <c r="B747" s="242"/>
      <c r="C747" s="243"/>
      <c r="D747" s="232" t="s">
        <v>242</v>
      </c>
      <c r="E747" s="244" t="s">
        <v>1</v>
      </c>
      <c r="F747" s="245" t="s">
        <v>244</v>
      </c>
      <c r="G747" s="243"/>
      <c r="H747" s="246">
        <v>12</v>
      </c>
      <c r="I747" s="247"/>
      <c r="J747" s="243"/>
      <c r="K747" s="243"/>
      <c r="L747" s="248"/>
      <c r="M747" s="249"/>
      <c r="N747" s="250"/>
      <c r="O747" s="250"/>
      <c r="P747" s="250"/>
      <c r="Q747" s="250"/>
      <c r="R747" s="250"/>
      <c r="S747" s="250"/>
      <c r="T747" s="25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2" t="s">
        <v>242</v>
      </c>
      <c r="AU747" s="252" t="s">
        <v>88</v>
      </c>
      <c r="AV747" s="14" t="s">
        <v>240</v>
      </c>
      <c r="AW747" s="14" t="s">
        <v>34</v>
      </c>
      <c r="AX747" s="14" t="s">
        <v>86</v>
      </c>
      <c r="AY747" s="252" t="s">
        <v>234</v>
      </c>
    </row>
    <row r="748" s="2" customFormat="1" ht="24.15" customHeight="1">
      <c r="A748" s="39"/>
      <c r="B748" s="40"/>
      <c r="C748" s="217" t="s">
        <v>1088</v>
      </c>
      <c r="D748" s="217" t="s">
        <v>236</v>
      </c>
      <c r="E748" s="218" t="s">
        <v>1089</v>
      </c>
      <c r="F748" s="219" t="s">
        <v>1090</v>
      </c>
      <c r="G748" s="220" t="s">
        <v>321</v>
      </c>
      <c r="H748" s="221">
        <v>2</v>
      </c>
      <c r="I748" s="222"/>
      <c r="J748" s="223">
        <f>ROUND(I748*H748,2)</f>
        <v>0</v>
      </c>
      <c r="K748" s="219" t="s">
        <v>239</v>
      </c>
      <c r="L748" s="45"/>
      <c r="M748" s="224" t="s">
        <v>1</v>
      </c>
      <c r="N748" s="225" t="s">
        <v>43</v>
      </c>
      <c r="O748" s="92"/>
      <c r="P748" s="226">
        <f>O748*H748</f>
        <v>0</v>
      </c>
      <c r="Q748" s="226">
        <v>0.00010000000000000001</v>
      </c>
      <c r="R748" s="226">
        <f>Q748*H748</f>
        <v>0.00020000000000000001</v>
      </c>
      <c r="S748" s="226">
        <v>0</v>
      </c>
      <c r="T748" s="227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28" t="s">
        <v>318</v>
      </c>
      <c r="AT748" s="228" t="s">
        <v>236</v>
      </c>
      <c r="AU748" s="228" t="s">
        <v>88</v>
      </c>
      <c r="AY748" s="18" t="s">
        <v>234</v>
      </c>
      <c r="BE748" s="229">
        <f>IF(N748="základní",J748,0)</f>
        <v>0</v>
      </c>
      <c r="BF748" s="229">
        <f>IF(N748="snížená",J748,0)</f>
        <v>0</v>
      </c>
      <c r="BG748" s="229">
        <f>IF(N748="zákl. přenesená",J748,0)</f>
        <v>0</v>
      </c>
      <c r="BH748" s="229">
        <f>IF(N748="sníž. přenesená",J748,0)</f>
        <v>0</v>
      </c>
      <c r="BI748" s="229">
        <f>IF(N748="nulová",J748,0)</f>
        <v>0</v>
      </c>
      <c r="BJ748" s="18" t="s">
        <v>86</v>
      </c>
      <c r="BK748" s="229">
        <f>ROUND(I748*H748,2)</f>
        <v>0</v>
      </c>
      <c r="BL748" s="18" t="s">
        <v>318</v>
      </c>
      <c r="BM748" s="228" t="s">
        <v>1091</v>
      </c>
    </row>
    <row r="749" s="13" customFormat="1">
      <c r="A749" s="13"/>
      <c r="B749" s="230"/>
      <c r="C749" s="231"/>
      <c r="D749" s="232" t="s">
        <v>242</v>
      </c>
      <c r="E749" s="233" t="s">
        <v>1</v>
      </c>
      <c r="F749" s="234" t="s">
        <v>88</v>
      </c>
      <c r="G749" s="231"/>
      <c r="H749" s="235">
        <v>2</v>
      </c>
      <c r="I749" s="236"/>
      <c r="J749" s="231"/>
      <c r="K749" s="231"/>
      <c r="L749" s="237"/>
      <c r="M749" s="238"/>
      <c r="N749" s="239"/>
      <c r="O749" s="239"/>
      <c r="P749" s="239"/>
      <c r="Q749" s="239"/>
      <c r="R749" s="239"/>
      <c r="S749" s="239"/>
      <c r="T749" s="240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1" t="s">
        <v>242</v>
      </c>
      <c r="AU749" s="241" t="s">
        <v>88</v>
      </c>
      <c r="AV749" s="13" t="s">
        <v>88</v>
      </c>
      <c r="AW749" s="13" t="s">
        <v>34</v>
      </c>
      <c r="AX749" s="13" t="s">
        <v>86</v>
      </c>
      <c r="AY749" s="241" t="s">
        <v>234</v>
      </c>
    </row>
    <row r="750" s="2" customFormat="1" ht="16.5" customHeight="1">
      <c r="A750" s="39"/>
      <c r="B750" s="40"/>
      <c r="C750" s="217" t="s">
        <v>1092</v>
      </c>
      <c r="D750" s="217" t="s">
        <v>236</v>
      </c>
      <c r="E750" s="218" t="s">
        <v>1093</v>
      </c>
      <c r="F750" s="219" t="s">
        <v>1094</v>
      </c>
      <c r="G750" s="220" t="s">
        <v>321</v>
      </c>
      <c r="H750" s="221">
        <v>2</v>
      </c>
      <c r="I750" s="222"/>
      <c r="J750" s="223">
        <f>ROUND(I750*H750,2)</f>
        <v>0</v>
      </c>
      <c r="K750" s="219" t="s">
        <v>239</v>
      </c>
      <c r="L750" s="45"/>
      <c r="M750" s="224" t="s">
        <v>1</v>
      </c>
      <c r="N750" s="225" t="s">
        <v>43</v>
      </c>
      <c r="O750" s="92"/>
      <c r="P750" s="226">
        <f>O750*H750</f>
        <v>0</v>
      </c>
      <c r="Q750" s="226">
        <v>0.00097000000000000005</v>
      </c>
      <c r="R750" s="226">
        <f>Q750*H750</f>
        <v>0.0019400000000000001</v>
      </c>
      <c r="S750" s="226">
        <v>0</v>
      </c>
      <c r="T750" s="227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28" t="s">
        <v>318</v>
      </c>
      <c r="AT750" s="228" t="s">
        <v>236</v>
      </c>
      <c r="AU750" s="228" t="s">
        <v>88</v>
      </c>
      <c r="AY750" s="18" t="s">
        <v>234</v>
      </c>
      <c r="BE750" s="229">
        <f>IF(N750="základní",J750,0)</f>
        <v>0</v>
      </c>
      <c r="BF750" s="229">
        <f>IF(N750="snížená",J750,0)</f>
        <v>0</v>
      </c>
      <c r="BG750" s="229">
        <f>IF(N750="zákl. přenesená",J750,0)</f>
        <v>0</v>
      </c>
      <c r="BH750" s="229">
        <f>IF(N750="sníž. přenesená",J750,0)</f>
        <v>0</v>
      </c>
      <c r="BI750" s="229">
        <f>IF(N750="nulová",J750,0)</f>
        <v>0</v>
      </c>
      <c r="BJ750" s="18" t="s">
        <v>86</v>
      </c>
      <c r="BK750" s="229">
        <f>ROUND(I750*H750,2)</f>
        <v>0</v>
      </c>
      <c r="BL750" s="18" t="s">
        <v>318</v>
      </c>
      <c r="BM750" s="228" t="s">
        <v>1095</v>
      </c>
    </row>
    <row r="751" s="13" customFormat="1">
      <c r="A751" s="13"/>
      <c r="B751" s="230"/>
      <c r="C751" s="231"/>
      <c r="D751" s="232" t="s">
        <v>242</v>
      </c>
      <c r="E751" s="233" t="s">
        <v>1</v>
      </c>
      <c r="F751" s="234" t="s">
        <v>88</v>
      </c>
      <c r="G751" s="231"/>
      <c r="H751" s="235">
        <v>2</v>
      </c>
      <c r="I751" s="236"/>
      <c r="J751" s="231"/>
      <c r="K751" s="231"/>
      <c r="L751" s="237"/>
      <c r="M751" s="238"/>
      <c r="N751" s="239"/>
      <c r="O751" s="239"/>
      <c r="P751" s="239"/>
      <c r="Q751" s="239"/>
      <c r="R751" s="239"/>
      <c r="S751" s="239"/>
      <c r="T751" s="240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1" t="s">
        <v>242</v>
      </c>
      <c r="AU751" s="241" t="s">
        <v>88</v>
      </c>
      <c r="AV751" s="13" t="s">
        <v>88</v>
      </c>
      <c r="AW751" s="13" t="s">
        <v>34</v>
      </c>
      <c r="AX751" s="13" t="s">
        <v>78</v>
      </c>
      <c r="AY751" s="241" t="s">
        <v>234</v>
      </c>
    </row>
    <row r="752" s="14" customFormat="1">
      <c r="A752" s="14"/>
      <c r="B752" s="242"/>
      <c r="C752" s="243"/>
      <c r="D752" s="232" t="s">
        <v>242</v>
      </c>
      <c r="E752" s="244" t="s">
        <v>1</v>
      </c>
      <c r="F752" s="245" t="s">
        <v>244</v>
      </c>
      <c r="G752" s="243"/>
      <c r="H752" s="246">
        <v>2</v>
      </c>
      <c r="I752" s="247"/>
      <c r="J752" s="243"/>
      <c r="K752" s="243"/>
      <c r="L752" s="248"/>
      <c r="M752" s="249"/>
      <c r="N752" s="250"/>
      <c r="O752" s="250"/>
      <c r="P752" s="250"/>
      <c r="Q752" s="250"/>
      <c r="R752" s="250"/>
      <c r="S752" s="250"/>
      <c r="T752" s="251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2" t="s">
        <v>242</v>
      </c>
      <c r="AU752" s="252" t="s">
        <v>88</v>
      </c>
      <c r="AV752" s="14" t="s">
        <v>240</v>
      </c>
      <c r="AW752" s="14" t="s">
        <v>34</v>
      </c>
      <c r="AX752" s="14" t="s">
        <v>86</v>
      </c>
      <c r="AY752" s="252" t="s">
        <v>234</v>
      </c>
    </row>
    <row r="753" s="2" customFormat="1" ht="24.15" customHeight="1">
      <c r="A753" s="39"/>
      <c r="B753" s="40"/>
      <c r="C753" s="217" t="s">
        <v>1096</v>
      </c>
      <c r="D753" s="217" t="s">
        <v>236</v>
      </c>
      <c r="E753" s="218" t="s">
        <v>1097</v>
      </c>
      <c r="F753" s="219" t="s">
        <v>1098</v>
      </c>
      <c r="G753" s="220" t="s">
        <v>96</v>
      </c>
      <c r="H753" s="221">
        <v>66.400000000000006</v>
      </c>
      <c r="I753" s="222"/>
      <c r="J753" s="223">
        <f>ROUND(I753*H753,2)</f>
        <v>0</v>
      </c>
      <c r="K753" s="219" t="s">
        <v>239</v>
      </c>
      <c r="L753" s="45"/>
      <c r="M753" s="224" t="s">
        <v>1</v>
      </c>
      <c r="N753" s="225" t="s">
        <v>43</v>
      </c>
      <c r="O753" s="92"/>
      <c r="P753" s="226">
        <f>O753*H753</f>
        <v>0</v>
      </c>
      <c r="Q753" s="226">
        <v>0.00040000000000000002</v>
      </c>
      <c r="R753" s="226">
        <f>Q753*H753</f>
        <v>0.026560000000000004</v>
      </c>
      <c r="S753" s="226">
        <v>0</v>
      </c>
      <c r="T753" s="227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28" t="s">
        <v>318</v>
      </c>
      <c r="AT753" s="228" t="s">
        <v>236</v>
      </c>
      <c r="AU753" s="228" t="s">
        <v>88</v>
      </c>
      <c r="AY753" s="18" t="s">
        <v>234</v>
      </c>
      <c r="BE753" s="229">
        <f>IF(N753="základní",J753,0)</f>
        <v>0</v>
      </c>
      <c r="BF753" s="229">
        <f>IF(N753="snížená",J753,0)</f>
        <v>0</v>
      </c>
      <c r="BG753" s="229">
        <f>IF(N753="zákl. přenesená",J753,0)</f>
        <v>0</v>
      </c>
      <c r="BH753" s="229">
        <f>IF(N753="sníž. přenesená",J753,0)</f>
        <v>0</v>
      </c>
      <c r="BI753" s="229">
        <f>IF(N753="nulová",J753,0)</f>
        <v>0</v>
      </c>
      <c r="BJ753" s="18" t="s">
        <v>86</v>
      </c>
      <c r="BK753" s="229">
        <f>ROUND(I753*H753,2)</f>
        <v>0</v>
      </c>
      <c r="BL753" s="18" t="s">
        <v>318</v>
      </c>
      <c r="BM753" s="228" t="s">
        <v>1099</v>
      </c>
    </row>
    <row r="754" s="13" customFormat="1">
      <c r="A754" s="13"/>
      <c r="B754" s="230"/>
      <c r="C754" s="231"/>
      <c r="D754" s="232" t="s">
        <v>242</v>
      </c>
      <c r="E754" s="233" t="s">
        <v>1</v>
      </c>
      <c r="F754" s="234" t="s">
        <v>1100</v>
      </c>
      <c r="G754" s="231"/>
      <c r="H754" s="235">
        <v>66.400000000000006</v>
      </c>
      <c r="I754" s="236"/>
      <c r="J754" s="231"/>
      <c r="K754" s="231"/>
      <c r="L754" s="237"/>
      <c r="M754" s="238"/>
      <c r="N754" s="239"/>
      <c r="O754" s="239"/>
      <c r="P754" s="239"/>
      <c r="Q754" s="239"/>
      <c r="R754" s="239"/>
      <c r="S754" s="239"/>
      <c r="T754" s="24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1" t="s">
        <v>242</v>
      </c>
      <c r="AU754" s="241" t="s">
        <v>88</v>
      </c>
      <c r="AV754" s="13" t="s">
        <v>88</v>
      </c>
      <c r="AW754" s="13" t="s">
        <v>34</v>
      </c>
      <c r="AX754" s="13" t="s">
        <v>78</v>
      </c>
      <c r="AY754" s="241" t="s">
        <v>234</v>
      </c>
    </row>
    <row r="755" s="14" customFormat="1">
      <c r="A755" s="14"/>
      <c r="B755" s="242"/>
      <c r="C755" s="243"/>
      <c r="D755" s="232" t="s">
        <v>242</v>
      </c>
      <c r="E755" s="244" t="s">
        <v>1</v>
      </c>
      <c r="F755" s="245" t="s">
        <v>244</v>
      </c>
      <c r="G755" s="243"/>
      <c r="H755" s="246">
        <v>66.400000000000006</v>
      </c>
      <c r="I755" s="247"/>
      <c r="J755" s="243"/>
      <c r="K755" s="243"/>
      <c r="L755" s="248"/>
      <c r="M755" s="249"/>
      <c r="N755" s="250"/>
      <c r="O755" s="250"/>
      <c r="P755" s="250"/>
      <c r="Q755" s="250"/>
      <c r="R755" s="250"/>
      <c r="S755" s="250"/>
      <c r="T755" s="251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2" t="s">
        <v>242</v>
      </c>
      <c r="AU755" s="252" t="s">
        <v>88</v>
      </c>
      <c r="AV755" s="14" t="s">
        <v>240</v>
      </c>
      <c r="AW755" s="14" t="s">
        <v>34</v>
      </c>
      <c r="AX755" s="14" t="s">
        <v>86</v>
      </c>
      <c r="AY755" s="252" t="s">
        <v>234</v>
      </c>
    </row>
    <row r="756" s="2" customFormat="1" ht="21.75" customHeight="1">
      <c r="A756" s="39"/>
      <c r="B756" s="40"/>
      <c r="C756" s="217" t="s">
        <v>1101</v>
      </c>
      <c r="D756" s="217" t="s">
        <v>236</v>
      </c>
      <c r="E756" s="218" t="s">
        <v>1102</v>
      </c>
      <c r="F756" s="219" t="s">
        <v>1103</v>
      </c>
      <c r="G756" s="220" t="s">
        <v>96</v>
      </c>
      <c r="H756" s="221">
        <v>66.400000000000006</v>
      </c>
      <c r="I756" s="222"/>
      <c r="J756" s="223">
        <f>ROUND(I756*H756,2)</f>
        <v>0</v>
      </c>
      <c r="K756" s="219" t="s">
        <v>239</v>
      </c>
      <c r="L756" s="45"/>
      <c r="M756" s="224" t="s">
        <v>1</v>
      </c>
      <c r="N756" s="225" t="s">
        <v>43</v>
      </c>
      <c r="O756" s="92"/>
      <c r="P756" s="226">
        <f>O756*H756</f>
        <v>0</v>
      </c>
      <c r="Q756" s="226">
        <v>1.0000000000000001E-05</v>
      </c>
      <c r="R756" s="226">
        <f>Q756*H756</f>
        <v>0.00066400000000000009</v>
      </c>
      <c r="S756" s="226">
        <v>0</v>
      </c>
      <c r="T756" s="227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28" t="s">
        <v>318</v>
      </c>
      <c r="AT756" s="228" t="s">
        <v>236</v>
      </c>
      <c r="AU756" s="228" t="s">
        <v>88</v>
      </c>
      <c r="AY756" s="18" t="s">
        <v>234</v>
      </c>
      <c r="BE756" s="229">
        <f>IF(N756="základní",J756,0)</f>
        <v>0</v>
      </c>
      <c r="BF756" s="229">
        <f>IF(N756="snížená",J756,0)</f>
        <v>0</v>
      </c>
      <c r="BG756" s="229">
        <f>IF(N756="zákl. přenesená",J756,0)</f>
        <v>0</v>
      </c>
      <c r="BH756" s="229">
        <f>IF(N756="sníž. přenesená",J756,0)</f>
        <v>0</v>
      </c>
      <c r="BI756" s="229">
        <f>IF(N756="nulová",J756,0)</f>
        <v>0</v>
      </c>
      <c r="BJ756" s="18" t="s">
        <v>86</v>
      </c>
      <c r="BK756" s="229">
        <f>ROUND(I756*H756,2)</f>
        <v>0</v>
      </c>
      <c r="BL756" s="18" t="s">
        <v>318</v>
      </c>
      <c r="BM756" s="228" t="s">
        <v>1104</v>
      </c>
    </row>
    <row r="757" s="13" customFormat="1">
      <c r="A757" s="13"/>
      <c r="B757" s="230"/>
      <c r="C757" s="231"/>
      <c r="D757" s="232" t="s">
        <v>242</v>
      </c>
      <c r="E757" s="233" t="s">
        <v>1</v>
      </c>
      <c r="F757" s="234" t="s">
        <v>1100</v>
      </c>
      <c r="G757" s="231"/>
      <c r="H757" s="235">
        <v>66.400000000000006</v>
      </c>
      <c r="I757" s="236"/>
      <c r="J757" s="231"/>
      <c r="K757" s="231"/>
      <c r="L757" s="237"/>
      <c r="M757" s="238"/>
      <c r="N757" s="239"/>
      <c r="O757" s="239"/>
      <c r="P757" s="239"/>
      <c r="Q757" s="239"/>
      <c r="R757" s="239"/>
      <c r="S757" s="239"/>
      <c r="T757" s="240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1" t="s">
        <v>242</v>
      </c>
      <c r="AU757" s="241" t="s">
        <v>88</v>
      </c>
      <c r="AV757" s="13" t="s">
        <v>88</v>
      </c>
      <c r="AW757" s="13" t="s">
        <v>34</v>
      </c>
      <c r="AX757" s="13" t="s">
        <v>78</v>
      </c>
      <c r="AY757" s="241" t="s">
        <v>234</v>
      </c>
    </row>
    <row r="758" s="14" customFormat="1">
      <c r="A758" s="14"/>
      <c r="B758" s="242"/>
      <c r="C758" s="243"/>
      <c r="D758" s="232" t="s">
        <v>242</v>
      </c>
      <c r="E758" s="244" t="s">
        <v>1</v>
      </c>
      <c r="F758" s="245" t="s">
        <v>244</v>
      </c>
      <c r="G758" s="243"/>
      <c r="H758" s="246">
        <v>66.400000000000006</v>
      </c>
      <c r="I758" s="247"/>
      <c r="J758" s="243"/>
      <c r="K758" s="243"/>
      <c r="L758" s="248"/>
      <c r="M758" s="249"/>
      <c r="N758" s="250"/>
      <c r="O758" s="250"/>
      <c r="P758" s="250"/>
      <c r="Q758" s="250"/>
      <c r="R758" s="250"/>
      <c r="S758" s="250"/>
      <c r="T758" s="25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2" t="s">
        <v>242</v>
      </c>
      <c r="AU758" s="252" t="s">
        <v>88</v>
      </c>
      <c r="AV758" s="14" t="s">
        <v>240</v>
      </c>
      <c r="AW758" s="14" t="s">
        <v>34</v>
      </c>
      <c r="AX758" s="14" t="s">
        <v>86</v>
      </c>
      <c r="AY758" s="252" t="s">
        <v>234</v>
      </c>
    </row>
    <row r="759" s="2" customFormat="1" ht="24.15" customHeight="1">
      <c r="A759" s="39"/>
      <c r="B759" s="40"/>
      <c r="C759" s="217" t="s">
        <v>1105</v>
      </c>
      <c r="D759" s="217" t="s">
        <v>236</v>
      </c>
      <c r="E759" s="218" t="s">
        <v>1106</v>
      </c>
      <c r="F759" s="219" t="s">
        <v>1107</v>
      </c>
      <c r="G759" s="220" t="s">
        <v>978</v>
      </c>
      <c r="H759" s="288"/>
      <c r="I759" s="222"/>
      <c r="J759" s="223">
        <f>ROUND(I759*H759,2)</f>
        <v>0</v>
      </c>
      <c r="K759" s="219" t="s">
        <v>239</v>
      </c>
      <c r="L759" s="45"/>
      <c r="M759" s="224" t="s">
        <v>1</v>
      </c>
      <c r="N759" s="225" t="s">
        <v>43</v>
      </c>
      <c r="O759" s="92"/>
      <c r="P759" s="226">
        <f>O759*H759</f>
        <v>0</v>
      </c>
      <c r="Q759" s="226">
        <v>0</v>
      </c>
      <c r="R759" s="226">
        <f>Q759*H759</f>
        <v>0</v>
      </c>
      <c r="S759" s="226">
        <v>0</v>
      </c>
      <c r="T759" s="227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28" t="s">
        <v>318</v>
      </c>
      <c r="AT759" s="228" t="s">
        <v>236</v>
      </c>
      <c r="AU759" s="228" t="s">
        <v>88</v>
      </c>
      <c r="AY759" s="18" t="s">
        <v>234</v>
      </c>
      <c r="BE759" s="229">
        <f>IF(N759="základní",J759,0)</f>
        <v>0</v>
      </c>
      <c r="BF759" s="229">
        <f>IF(N759="snížená",J759,0)</f>
        <v>0</v>
      </c>
      <c r="BG759" s="229">
        <f>IF(N759="zákl. přenesená",J759,0)</f>
        <v>0</v>
      </c>
      <c r="BH759" s="229">
        <f>IF(N759="sníž. přenesená",J759,0)</f>
        <v>0</v>
      </c>
      <c r="BI759" s="229">
        <f>IF(N759="nulová",J759,0)</f>
        <v>0</v>
      </c>
      <c r="BJ759" s="18" t="s">
        <v>86</v>
      </c>
      <c r="BK759" s="229">
        <f>ROUND(I759*H759,2)</f>
        <v>0</v>
      </c>
      <c r="BL759" s="18" t="s">
        <v>318</v>
      </c>
      <c r="BM759" s="228" t="s">
        <v>1108</v>
      </c>
    </row>
    <row r="760" s="2" customFormat="1" ht="24.15" customHeight="1">
      <c r="A760" s="39"/>
      <c r="B760" s="40"/>
      <c r="C760" s="217" t="s">
        <v>1109</v>
      </c>
      <c r="D760" s="217" t="s">
        <v>236</v>
      </c>
      <c r="E760" s="218" t="s">
        <v>1110</v>
      </c>
      <c r="F760" s="219" t="s">
        <v>1111</v>
      </c>
      <c r="G760" s="220" t="s">
        <v>978</v>
      </c>
      <c r="H760" s="288"/>
      <c r="I760" s="222"/>
      <c r="J760" s="223">
        <f>ROUND(I760*H760,2)</f>
        <v>0</v>
      </c>
      <c r="K760" s="219" t="s">
        <v>239</v>
      </c>
      <c r="L760" s="45"/>
      <c r="M760" s="224" t="s">
        <v>1</v>
      </c>
      <c r="N760" s="225" t="s">
        <v>43</v>
      </c>
      <c r="O760" s="92"/>
      <c r="P760" s="226">
        <f>O760*H760</f>
        <v>0</v>
      </c>
      <c r="Q760" s="226">
        <v>0</v>
      </c>
      <c r="R760" s="226">
        <f>Q760*H760</f>
        <v>0</v>
      </c>
      <c r="S760" s="226">
        <v>0</v>
      </c>
      <c r="T760" s="227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28" t="s">
        <v>318</v>
      </c>
      <c r="AT760" s="228" t="s">
        <v>236</v>
      </c>
      <c r="AU760" s="228" t="s">
        <v>88</v>
      </c>
      <c r="AY760" s="18" t="s">
        <v>234</v>
      </c>
      <c r="BE760" s="229">
        <f>IF(N760="základní",J760,0)</f>
        <v>0</v>
      </c>
      <c r="BF760" s="229">
        <f>IF(N760="snížená",J760,0)</f>
        <v>0</v>
      </c>
      <c r="BG760" s="229">
        <f>IF(N760="zákl. přenesená",J760,0)</f>
        <v>0</v>
      </c>
      <c r="BH760" s="229">
        <f>IF(N760="sníž. přenesená",J760,0)</f>
        <v>0</v>
      </c>
      <c r="BI760" s="229">
        <f>IF(N760="nulová",J760,0)</f>
        <v>0</v>
      </c>
      <c r="BJ760" s="18" t="s">
        <v>86</v>
      </c>
      <c r="BK760" s="229">
        <f>ROUND(I760*H760,2)</f>
        <v>0</v>
      </c>
      <c r="BL760" s="18" t="s">
        <v>318</v>
      </c>
      <c r="BM760" s="228" t="s">
        <v>1112</v>
      </c>
    </row>
    <row r="761" s="12" customFormat="1" ht="22.8" customHeight="1">
      <c r="A761" s="12"/>
      <c r="B761" s="201"/>
      <c r="C761" s="202"/>
      <c r="D761" s="203" t="s">
        <v>77</v>
      </c>
      <c r="E761" s="215" t="s">
        <v>1113</v>
      </c>
      <c r="F761" s="215" t="s">
        <v>1114</v>
      </c>
      <c r="G761" s="202"/>
      <c r="H761" s="202"/>
      <c r="I761" s="205"/>
      <c r="J761" s="216">
        <f>BK761</f>
        <v>0</v>
      </c>
      <c r="K761" s="202"/>
      <c r="L761" s="207"/>
      <c r="M761" s="208"/>
      <c r="N761" s="209"/>
      <c r="O761" s="209"/>
      <c r="P761" s="210">
        <f>SUM(P762:P817)</f>
        <v>0</v>
      </c>
      <c r="Q761" s="209"/>
      <c r="R761" s="210">
        <f>SUM(R762:R817)</f>
        <v>0.29591000000000001</v>
      </c>
      <c r="S761" s="209"/>
      <c r="T761" s="211">
        <f>SUM(T762:T817)</f>
        <v>0.25683000000000006</v>
      </c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R761" s="212" t="s">
        <v>88</v>
      </c>
      <c r="AT761" s="213" t="s">
        <v>77</v>
      </c>
      <c r="AU761" s="213" t="s">
        <v>86</v>
      </c>
      <c r="AY761" s="212" t="s">
        <v>234</v>
      </c>
      <c r="BK761" s="214">
        <f>SUM(BK762:BK817)</f>
        <v>0</v>
      </c>
    </row>
    <row r="762" s="2" customFormat="1" ht="16.5" customHeight="1">
      <c r="A762" s="39"/>
      <c r="B762" s="40"/>
      <c r="C762" s="217" t="s">
        <v>1115</v>
      </c>
      <c r="D762" s="217" t="s">
        <v>236</v>
      </c>
      <c r="E762" s="218" t="s">
        <v>1116</v>
      </c>
      <c r="F762" s="219" t="s">
        <v>1117</v>
      </c>
      <c r="G762" s="220" t="s">
        <v>1118</v>
      </c>
      <c r="H762" s="221">
        <v>1</v>
      </c>
      <c r="I762" s="222"/>
      <c r="J762" s="223">
        <f>ROUND(I762*H762,2)</f>
        <v>0</v>
      </c>
      <c r="K762" s="219" t="s">
        <v>239</v>
      </c>
      <c r="L762" s="45"/>
      <c r="M762" s="224" t="s">
        <v>1</v>
      </c>
      <c r="N762" s="225" t="s">
        <v>43</v>
      </c>
      <c r="O762" s="92"/>
      <c r="P762" s="226">
        <f>O762*H762</f>
        <v>0</v>
      </c>
      <c r="Q762" s="226">
        <v>0</v>
      </c>
      <c r="R762" s="226">
        <f>Q762*H762</f>
        <v>0</v>
      </c>
      <c r="S762" s="226">
        <v>0.01933</v>
      </c>
      <c r="T762" s="227">
        <f>S762*H762</f>
        <v>0.01933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28" t="s">
        <v>318</v>
      </c>
      <c r="AT762" s="228" t="s">
        <v>236</v>
      </c>
      <c r="AU762" s="228" t="s">
        <v>88</v>
      </c>
      <c r="AY762" s="18" t="s">
        <v>234</v>
      </c>
      <c r="BE762" s="229">
        <f>IF(N762="základní",J762,0)</f>
        <v>0</v>
      </c>
      <c r="BF762" s="229">
        <f>IF(N762="snížená",J762,0)</f>
        <v>0</v>
      </c>
      <c r="BG762" s="229">
        <f>IF(N762="zákl. přenesená",J762,0)</f>
        <v>0</v>
      </c>
      <c r="BH762" s="229">
        <f>IF(N762="sníž. přenesená",J762,0)</f>
        <v>0</v>
      </c>
      <c r="BI762" s="229">
        <f>IF(N762="nulová",J762,0)</f>
        <v>0</v>
      </c>
      <c r="BJ762" s="18" t="s">
        <v>86</v>
      </c>
      <c r="BK762" s="229">
        <f>ROUND(I762*H762,2)</f>
        <v>0</v>
      </c>
      <c r="BL762" s="18" t="s">
        <v>318</v>
      </c>
      <c r="BM762" s="228" t="s">
        <v>1119</v>
      </c>
    </row>
    <row r="763" s="13" customFormat="1">
      <c r="A763" s="13"/>
      <c r="B763" s="230"/>
      <c r="C763" s="231"/>
      <c r="D763" s="232" t="s">
        <v>242</v>
      </c>
      <c r="E763" s="233" t="s">
        <v>1</v>
      </c>
      <c r="F763" s="234" t="s">
        <v>1120</v>
      </c>
      <c r="G763" s="231"/>
      <c r="H763" s="235">
        <v>1</v>
      </c>
      <c r="I763" s="236"/>
      <c r="J763" s="231"/>
      <c r="K763" s="231"/>
      <c r="L763" s="237"/>
      <c r="M763" s="238"/>
      <c r="N763" s="239"/>
      <c r="O763" s="239"/>
      <c r="P763" s="239"/>
      <c r="Q763" s="239"/>
      <c r="R763" s="239"/>
      <c r="S763" s="239"/>
      <c r="T763" s="240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1" t="s">
        <v>242</v>
      </c>
      <c r="AU763" s="241" t="s">
        <v>88</v>
      </c>
      <c r="AV763" s="13" t="s">
        <v>88</v>
      </c>
      <c r="AW763" s="13" t="s">
        <v>34</v>
      </c>
      <c r="AX763" s="13" t="s">
        <v>78</v>
      </c>
      <c r="AY763" s="241" t="s">
        <v>234</v>
      </c>
    </row>
    <row r="764" s="14" customFormat="1">
      <c r="A764" s="14"/>
      <c r="B764" s="242"/>
      <c r="C764" s="243"/>
      <c r="D764" s="232" t="s">
        <v>242</v>
      </c>
      <c r="E764" s="244" t="s">
        <v>1</v>
      </c>
      <c r="F764" s="245" t="s">
        <v>244</v>
      </c>
      <c r="G764" s="243"/>
      <c r="H764" s="246">
        <v>1</v>
      </c>
      <c r="I764" s="247"/>
      <c r="J764" s="243"/>
      <c r="K764" s="243"/>
      <c r="L764" s="248"/>
      <c r="M764" s="249"/>
      <c r="N764" s="250"/>
      <c r="O764" s="250"/>
      <c r="P764" s="250"/>
      <c r="Q764" s="250"/>
      <c r="R764" s="250"/>
      <c r="S764" s="250"/>
      <c r="T764" s="251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2" t="s">
        <v>242</v>
      </c>
      <c r="AU764" s="252" t="s">
        <v>88</v>
      </c>
      <c r="AV764" s="14" t="s">
        <v>240</v>
      </c>
      <c r="AW764" s="14" t="s">
        <v>34</v>
      </c>
      <c r="AX764" s="14" t="s">
        <v>86</v>
      </c>
      <c r="AY764" s="252" t="s">
        <v>234</v>
      </c>
    </row>
    <row r="765" s="2" customFormat="1" ht="37.8" customHeight="1">
      <c r="A765" s="39"/>
      <c r="B765" s="40"/>
      <c r="C765" s="217" t="s">
        <v>1121</v>
      </c>
      <c r="D765" s="217" t="s">
        <v>236</v>
      </c>
      <c r="E765" s="218" t="s">
        <v>1122</v>
      </c>
      <c r="F765" s="219" t="s">
        <v>1123</v>
      </c>
      <c r="G765" s="220" t="s">
        <v>1118</v>
      </c>
      <c r="H765" s="221">
        <v>1</v>
      </c>
      <c r="I765" s="222"/>
      <c r="J765" s="223">
        <f>ROUND(I765*H765,2)</f>
        <v>0</v>
      </c>
      <c r="K765" s="219" t="s">
        <v>239</v>
      </c>
      <c r="L765" s="45"/>
      <c r="M765" s="224" t="s">
        <v>1</v>
      </c>
      <c r="N765" s="225" t="s">
        <v>43</v>
      </c>
      <c r="O765" s="92"/>
      <c r="P765" s="226">
        <f>O765*H765</f>
        <v>0</v>
      </c>
      <c r="Q765" s="226">
        <v>0.016969999999999999</v>
      </c>
      <c r="R765" s="226">
        <f>Q765*H765</f>
        <v>0.016969999999999999</v>
      </c>
      <c r="S765" s="226">
        <v>0</v>
      </c>
      <c r="T765" s="227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28" t="s">
        <v>318</v>
      </c>
      <c r="AT765" s="228" t="s">
        <v>236</v>
      </c>
      <c r="AU765" s="228" t="s">
        <v>88</v>
      </c>
      <c r="AY765" s="18" t="s">
        <v>234</v>
      </c>
      <c r="BE765" s="229">
        <f>IF(N765="základní",J765,0)</f>
        <v>0</v>
      </c>
      <c r="BF765" s="229">
        <f>IF(N765="snížená",J765,0)</f>
        <v>0</v>
      </c>
      <c r="BG765" s="229">
        <f>IF(N765="zákl. přenesená",J765,0)</f>
        <v>0</v>
      </c>
      <c r="BH765" s="229">
        <f>IF(N765="sníž. přenesená",J765,0)</f>
        <v>0</v>
      </c>
      <c r="BI765" s="229">
        <f>IF(N765="nulová",J765,0)</f>
        <v>0</v>
      </c>
      <c r="BJ765" s="18" t="s">
        <v>86</v>
      </c>
      <c r="BK765" s="229">
        <f>ROUND(I765*H765,2)</f>
        <v>0</v>
      </c>
      <c r="BL765" s="18" t="s">
        <v>318</v>
      </c>
      <c r="BM765" s="228" t="s">
        <v>1124</v>
      </c>
    </row>
    <row r="766" s="13" customFormat="1">
      <c r="A766" s="13"/>
      <c r="B766" s="230"/>
      <c r="C766" s="231"/>
      <c r="D766" s="232" t="s">
        <v>242</v>
      </c>
      <c r="E766" s="233" t="s">
        <v>1</v>
      </c>
      <c r="F766" s="234" t="s">
        <v>86</v>
      </c>
      <c r="G766" s="231"/>
      <c r="H766" s="235">
        <v>1</v>
      </c>
      <c r="I766" s="236"/>
      <c r="J766" s="231"/>
      <c r="K766" s="231"/>
      <c r="L766" s="237"/>
      <c r="M766" s="238"/>
      <c r="N766" s="239"/>
      <c r="O766" s="239"/>
      <c r="P766" s="239"/>
      <c r="Q766" s="239"/>
      <c r="R766" s="239"/>
      <c r="S766" s="239"/>
      <c r="T766" s="240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1" t="s">
        <v>242</v>
      </c>
      <c r="AU766" s="241" t="s">
        <v>88</v>
      </c>
      <c r="AV766" s="13" t="s">
        <v>88</v>
      </c>
      <c r="AW766" s="13" t="s">
        <v>34</v>
      </c>
      <c r="AX766" s="13" t="s">
        <v>78</v>
      </c>
      <c r="AY766" s="241" t="s">
        <v>234</v>
      </c>
    </row>
    <row r="767" s="14" customFormat="1">
      <c r="A767" s="14"/>
      <c r="B767" s="242"/>
      <c r="C767" s="243"/>
      <c r="D767" s="232" t="s">
        <v>242</v>
      </c>
      <c r="E767" s="244" t="s">
        <v>1</v>
      </c>
      <c r="F767" s="245" t="s">
        <v>244</v>
      </c>
      <c r="G767" s="243"/>
      <c r="H767" s="246">
        <v>1</v>
      </c>
      <c r="I767" s="247"/>
      <c r="J767" s="243"/>
      <c r="K767" s="243"/>
      <c r="L767" s="248"/>
      <c r="M767" s="249"/>
      <c r="N767" s="250"/>
      <c r="O767" s="250"/>
      <c r="P767" s="250"/>
      <c r="Q767" s="250"/>
      <c r="R767" s="250"/>
      <c r="S767" s="250"/>
      <c r="T767" s="25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2" t="s">
        <v>242</v>
      </c>
      <c r="AU767" s="252" t="s">
        <v>88</v>
      </c>
      <c r="AV767" s="14" t="s">
        <v>240</v>
      </c>
      <c r="AW767" s="14" t="s">
        <v>34</v>
      </c>
      <c r="AX767" s="14" t="s">
        <v>86</v>
      </c>
      <c r="AY767" s="252" t="s">
        <v>234</v>
      </c>
    </row>
    <row r="768" s="2" customFormat="1" ht="24.15" customHeight="1">
      <c r="A768" s="39"/>
      <c r="B768" s="40"/>
      <c r="C768" s="217" t="s">
        <v>1125</v>
      </c>
      <c r="D768" s="217" t="s">
        <v>236</v>
      </c>
      <c r="E768" s="218" t="s">
        <v>1126</v>
      </c>
      <c r="F768" s="219" t="s">
        <v>1127</v>
      </c>
      <c r="G768" s="220" t="s">
        <v>1118</v>
      </c>
      <c r="H768" s="221">
        <v>2</v>
      </c>
      <c r="I768" s="222"/>
      <c r="J768" s="223">
        <f>ROUND(I768*H768,2)</f>
        <v>0</v>
      </c>
      <c r="K768" s="219" t="s">
        <v>239</v>
      </c>
      <c r="L768" s="45"/>
      <c r="M768" s="224" t="s">
        <v>1</v>
      </c>
      <c r="N768" s="225" t="s">
        <v>43</v>
      </c>
      <c r="O768" s="92"/>
      <c r="P768" s="226">
        <f>O768*H768</f>
        <v>0</v>
      </c>
      <c r="Q768" s="226">
        <v>0.031919999999999997</v>
      </c>
      <c r="R768" s="226">
        <f>Q768*H768</f>
        <v>0.063839999999999994</v>
      </c>
      <c r="S768" s="226">
        <v>0</v>
      </c>
      <c r="T768" s="227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28" t="s">
        <v>318</v>
      </c>
      <c r="AT768" s="228" t="s">
        <v>236</v>
      </c>
      <c r="AU768" s="228" t="s">
        <v>88</v>
      </c>
      <c r="AY768" s="18" t="s">
        <v>234</v>
      </c>
      <c r="BE768" s="229">
        <f>IF(N768="základní",J768,0)</f>
        <v>0</v>
      </c>
      <c r="BF768" s="229">
        <f>IF(N768="snížená",J768,0)</f>
        <v>0</v>
      </c>
      <c r="BG768" s="229">
        <f>IF(N768="zákl. přenesená",J768,0)</f>
        <v>0</v>
      </c>
      <c r="BH768" s="229">
        <f>IF(N768="sníž. přenesená",J768,0)</f>
        <v>0</v>
      </c>
      <c r="BI768" s="229">
        <f>IF(N768="nulová",J768,0)</f>
        <v>0</v>
      </c>
      <c r="BJ768" s="18" t="s">
        <v>86</v>
      </c>
      <c r="BK768" s="229">
        <f>ROUND(I768*H768,2)</f>
        <v>0</v>
      </c>
      <c r="BL768" s="18" t="s">
        <v>318</v>
      </c>
      <c r="BM768" s="228" t="s">
        <v>1128</v>
      </c>
    </row>
    <row r="769" s="13" customFormat="1">
      <c r="A769" s="13"/>
      <c r="B769" s="230"/>
      <c r="C769" s="231"/>
      <c r="D769" s="232" t="s">
        <v>242</v>
      </c>
      <c r="E769" s="233" t="s">
        <v>1</v>
      </c>
      <c r="F769" s="234" t="s">
        <v>88</v>
      </c>
      <c r="G769" s="231"/>
      <c r="H769" s="235">
        <v>2</v>
      </c>
      <c r="I769" s="236"/>
      <c r="J769" s="231"/>
      <c r="K769" s="231"/>
      <c r="L769" s="237"/>
      <c r="M769" s="238"/>
      <c r="N769" s="239"/>
      <c r="O769" s="239"/>
      <c r="P769" s="239"/>
      <c r="Q769" s="239"/>
      <c r="R769" s="239"/>
      <c r="S769" s="239"/>
      <c r="T769" s="240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1" t="s">
        <v>242</v>
      </c>
      <c r="AU769" s="241" t="s">
        <v>88</v>
      </c>
      <c r="AV769" s="13" t="s">
        <v>88</v>
      </c>
      <c r="AW769" s="13" t="s">
        <v>34</v>
      </c>
      <c r="AX769" s="13" t="s">
        <v>78</v>
      </c>
      <c r="AY769" s="241" t="s">
        <v>234</v>
      </c>
    </row>
    <row r="770" s="14" customFormat="1">
      <c r="A770" s="14"/>
      <c r="B770" s="242"/>
      <c r="C770" s="243"/>
      <c r="D770" s="232" t="s">
        <v>242</v>
      </c>
      <c r="E770" s="244" t="s">
        <v>1</v>
      </c>
      <c r="F770" s="245" t="s">
        <v>244</v>
      </c>
      <c r="G770" s="243"/>
      <c r="H770" s="246">
        <v>2</v>
      </c>
      <c r="I770" s="247"/>
      <c r="J770" s="243"/>
      <c r="K770" s="243"/>
      <c r="L770" s="248"/>
      <c r="M770" s="249"/>
      <c r="N770" s="250"/>
      <c r="O770" s="250"/>
      <c r="P770" s="250"/>
      <c r="Q770" s="250"/>
      <c r="R770" s="250"/>
      <c r="S770" s="250"/>
      <c r="T770" s="251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2" t="s">
        <v>242</v>
      </c>
      <c r="AU770" s="252" t="s">
        <v>88</v>
      </c>
      <c r="AV770" s="14" t="s">
        <v>240</v>
      </c>
      <c r="AW770" s="14" t="s">
        <v>34</v>
      </c>
      <c r="AX770" s="14" t="s">
        <v>86</v>
      </c>
      <c r="AY770" s="252" t="s">
        <v>234</v>
      </c>
    </row>
    <row r="771" s="2" customFormat="1" ht="33" customHeight="1">
      <c r="A771" s="39"/>
      <c r="B771" s="40"/>
      <c r="C771" s="217" t="s">
        <v>1129</v>
      </c>
      <c r="D771" s="217" t="s">
        <v>236</v>
      </c>
      <c r="E771" s="218" t="s">
        <v>1130</v>
      </c>
      <c r="F771" s="219" t="s">
        <v>1131</v>
      </c>
      <c r="G771" s="220" t="s">
        <v>1118</v>
      </c>
      <c r="H771" s="221">
        <v>1</v>
      </c>
      <c r="I771" s="222"/>
      <c r="J771" s="223">
        <f>ROUND(I771*H771,2)</f>
        <v>0</v>
      </c>
      <c r="K771" s="219" t="s">
        <v>239</v>
      </c>
      <c r="L771" s="45"/>
      <c r="M771" s="224" t="s">
        <v>1</v>
      </c>
      <c r="N771" s="225" t="s">
        <v>43</v>
      </c>
      <c r="O771" s="92"/>
      <c r="P771" s="226">
        <f>O771*H771</f>
        <v>0</v>
      </c>
      <c r="Q771" s="226">
        <v>0.01908</v>
      </c>
      <c r="R771" s="226">
        <f>Q771*H771</f>
        <v>0.01908</v>
      </c>
      <c r="S771" s="226">
        <v>0</v>
      </c>
      <c r="T771" s="227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28" t="s">
        <v>318</v>
      </c>
      <c r="AT771" s="228" t="s">
        <v>236</v>
      </c>
      <c r="AU771" s="228" t="s">
        <v>88</v>
      </c>
      <c r="AY771" s="18" t="s">
        <v>234</v>
      </c>
      <c r="BE771" s="229">
        <f>IF(N771="základní",J771,0)</f>
        <v>0</v>
      </c>
      <c r="BF771" s="229">
        <f>IF(N771="snížená",J771,0)</f>
        <v>0</v>
      </c>
      <c r="BG771" s="229">
        <f>IF(N771="zákl. přenesená",J771,0)</f>
        <v>0</v>
      </c>
      <c r="BH771" s="229">
        <f>IF(N771="sníž. přenesená",J771,0)</f>
        <v>0</v>
      </c>
      <c r="BI771" s="229">
        <f>IF(N771="nulová",J771,0)</f>
        <v>0</v>
      </c>
      <c r="BJ771" s="18" t="s">
        <v>86</v>
      </c>
      <c r="BK771" s="229">
        <f>ROUND(I771*H771,2)</f>
        <v>0</v>
      </c>
      <c r="BL771" s="18" t="s">
        <v>318</v>
      </c>
      <c r="BM771" s="228" t="s">
        <v>1132</v>
      </c>
    </row>
    <row r="772" s="13" customFormat="1">
      <c r="A772" s="13"/>
      <c r="B772" s="230"/>
      <c r="C772" s="231"/>
      <c r="D772" s="232" t="s">
        <v>242</v>
      </c>
      <c r="E772" s="233" t="s">
        <v>1</v>
      </c>
      <c r="F772" s="234" t="s">
        <v>86</v>
      </c>
      <c r="G772" s="231"/>
      <c r="H772" s="235">
        <v>1</v>
      </c>
      <c r="I772" s="236"/>
      <c r="J772" s="231"/>
      <c r="K772" s="231"/>
      <c r="L772" s="237"/>
      <c r="M772" s="238"/>
      <c r="N772" s="239"/>
      <c r="O772" s="239"/>
      <c r="P772" s="239"/>
      <c r="Q772" s="239"/>
      <c r="R772" s="239"/>
      <c r="S772" s="239"/>
      <c r="T772" s="240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1" t="s">
        <v>242</v>
      </c>
      <c r="AU772" s="241" t="s">
        <v>88</v>
      </c>
      <c r="AV772" s="13" t="s">
        <v>88</v>
      </c>
      <c r="AW772" s="13" t="s">
        <v>34</v>
      </c>
      <c r="AX772" s="13" t="s">
        <v>78</v>
      </c>
      <c r="AY772" s="241" t="s">
        <v>234</v>
      </c>
    </row>
    <row r="773" s="14" customFormat="1">
      <c r="A773" s="14"/>
      <c r="B773" s="242"/>
      <c r="C773" s="243"/>
      <c r="D773" s="232" t="s">
        <v>242</v>
      </c>
      <c r="E773" s="244" t="s">
        <v>1</v>
      </c>
      <c r="F773" s="245" t="s">
        <v>244</v>
      </c>
      <c r="G773" s="243"/>
      <c r="H773" s="246">
        <v>1</v>
      </c>
      <c r="I773" s="247"/>
      <c r="J773" s="243"/>
      <c r="K773" s="243"/>
      <c r="L773" s="248"/>
      <c r="M773" s="249"/>
      <c r="N773" s="250"/>
      <c r="O773" s="250"/>
      <c r="P773" s="250"/>
      <c r="Q773" s="250"/>
      <c r="R773" s="250"/>
      <c r="S773" s="250"/>
      <c r="T773" s="251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2" t="s">
        <v>242</v>
      </c>
      <c r="AU773" s="252" t="s">
        <v>88</v>
      </c>
      <c r="AV773" s="14" t="s">
        <v>240</v>
      </c>
      <c r="AW773" s="14" t="s">
        <v>34</v>
      </c>
      <c r="AX773" s="14" t="s">
        <v>86</v>
      </c>
      <c r="AY773" s="252" t="s">
        <v>234</v>
      </c>
    </row>
    <row r="774" s="2" customFormat="1" ht="16.5" customHeight="1">
      <c r="A774" s="39"/>
      <c r="B774" s="40"/>
      <c r="C774" s="217" t="s">
        <v>1133</v>
      </c>
      <c r="D774" s="217" t="s">
        <v>236</v>
      </c>
      <c r="E774" s="218" t="s">
        <v>1134</v>
      </c>
      <c r="F774" s="219" t="s">
        <v>1135</v>
      </c>
      <c r="G774" s="220" t="s">
        <v>1118</v>
      </c>
      <c r="H774" s="221">
        <v>10</v>
      </c>
      <c r="I774" s="222"/>
      <c r="J774" s="223">
        <f>ROUND(I774*H774,2)</f>
        <v>0</v>
      </c>
      <c r="K774" s="219" t="s">
        <v>239</v>
      </c>
      <c r="L774" s="45"/>
      <c r="M774" s="224" t="s">
        <v>1</v>
      </c>
      <c r="N774" s="225" t="s">
        <v>43</v>
      </c>
      <c r="O774" s="92"/>
      <c r="P774" s="226">
        <f>O774*H774</f>
        <v>0</v>
      </c>
      <c r="Q774" s="226">
        <v>0</v>
      </c>
      <c r="R774" s="226">
        <f>Q774*H774</f>
        <v>0</v>
      </c>
      <c r="S774" s="226">
        <v>0.019460000000000002</v>
      </c>
      <c r="T774" s="227">
        <f>S774*H774</f>
        <v>0.19460000000000002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28" t="s">
        <v>318</v>
      </c>
      <c r="AT774" s="228" t="s">
        <v>236</v>
      </c>
      <c r="AU774" s="228" t="s">
        <v>88</v>
      </c>
      <c r="AY774" s="18" t="s">
        <v>234</v>
      </c>
      <c r="BE774" s="229">
        <f>IF(N774="základní",J774,0)</f>
        <v>0</v>
      </c>
      <c r="BF774" s="229">
        <f>IF(N774="snížená",J774,0)</f>
        <v>0</v>
      </c>
      <c r="BG774" s="229">
        <f>IF(N774="zákl. přenesená",J774,0)</f>
        <v>0</v>
      </c>
      <c r="BH774" s="229">
        <f>IF(N774="sníž. přenesená",J774,0)</f>
        <v>0</v>
      </c>
      <c r="BI774" s="229">
        <f>IF(N774="nulová",J774,0)</f>
        <v>0</v>
      </c>
      <c r="BJ774" s="18" t="s">
        <v>86</v>
      </c>
      <c r="BK774" s="229">
        <f>ROUND(I774*H774,2)</f>
        <v>0</v>
      </c>
      <c r="BL774" s="18" t="s">
        <v>318</v>
      </c>
      <c r="BM774" s="228" t="s">
        <v>1136</v>
      </c>
    </row>
    <row r="775" s="13" customFormat="1">
      <c r="A775" s="13"/>
      <c r="B775" s="230"/>
      <c r="C775" s="231"/>
      <c r="D775" s="232" t="s">
        <v>242</v>
      </c>
      <c r="E775" s="233" t="s">
        <v>1</v>
      </c>
      <c r="F775" s="234" t="s">
        <v>1137</v>
      </c>
      <c r="G775" s="231"/>
      <c r="H775" s="235">
        <v>10</v>
      </c>
      <c r="I775" s="236"/>
      <c r="J775" s="231"/>
      <c r="K775" s="231"/>
      <c r="L775" s="237"/>
      <c r="M775" s="238"/>
      <c r="N775" s="239"/>
      <c r="O775" s="239"/>
      <c r="P775" s="239"/>
      <c r="Q775" s="239"/>
      <c r="R775" s="239"/>
      <c r="S775" s="239"/>
      <c r="T775" s="240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1" t="s">
        <v>242</v>
      </c>
      <c r="AU775" s="241" t="s">
        <v>88</v>
      </c>
      <c r="AV775" s="13" t="s">
        <v>88</v>
      </c>
      <c r="AW775" s="13" t="s">
        <v>34</v>
      </c>
      <c r="AX775" s="13" t="s">
        <v>78</v>
      </c>
      <c r="AY775" s="241" t="s">
        <v>234</v>
      </c>
    </row>
    <row r="776" s="14" customFormat="1">
      <c r="A776" s="14"/>
      <c r="B776" s="242"/>
      <c r="C776" s="243"/>
      <c r="D776" s="232" t="s">
        <v>242</v>
      </c>
      <c r="E776" s="244" t="s">
        <v>1</v>
      </c>
      <c r="F776" s="245" t="s">
        <v>244</v>
      </c>
      <c r="G776" s="243"/>
      <c r="H776" s="246">
        <v>10</v>
      </c>
      <c r="I776" s="247"/>
      <c r="J776" s="243"/>
      <c r="K776" s="243"/>
      <c r="L776" s="248"/>
      <c r="M776" s="249"/>
      <c r="N776" s="250"/>
      <c r="O776" s="250"/>
      <c r="P776" s="250"/>
      <c r="Q776" s="250"/>
      <c r="R776" s="250"/>
      <c r="S776" s="250"/>
      <c r="T776" s="251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2" t="s">
        <v>242</v>
      </c>
      <c r="AU776" s="252" t="s">
        <v>88</v>
      </c>
      <c r="AV776" s="14" t="s">
        <v>240</v>
      </c>
      <c r="AW776" s="14" t="s">
        <v>34</v>
      </c>
      <c r="AX776" s="14" t="s">
        <v>86</v>
      </c>
      <c r="AY776" s="252" t="s">
        <v>234</v>
      </c>
    </row>
    <row r="777" s="2" customFormat="1" ht="37.8" customHeight="1">
      <c r="A777" s="39"/>
      <c r="B777" s="40"/>
      <c r="C777" s="217" t="s">
        <v>1138</v>
      </c>
      <c r="D777" s="217" t="s">
        <v>236</v>
      </c>
      <c r="E777" s="218" t="s">
        <v>1139</v>
      </c>
      <c r="F777" s="219" t="s">
        <v>1140</v>
      </c>
      <c r="G777" s="220" t="s">
        <v>1118</v>
      </c>
      <c r="H777" s="221">
        <v>8</v>
      </c>
      <c r="I777" s="222"/>
      <c r="J777" s="223">
        <f>ROUND(I777*H777,2)</f>
        <v>0</v>
      </c>
      <c r="K777" s="219" t="s">
        <v>239</v>
      </c>
      <c r="L777" s="45"/>
      <c r="M777" s="224" t="s">
        <v>1</v>
      </c>
      <c r="N777" s="225" t="s">
        <v>43</v>
      </c>
      <c r="O777" s="92"/>
      <c r="P777" s="226">
        <f>O777*H777</f>
        <v>0</v>
      </c>
      <c r="Q777" s="226">
        <v>0.016469999999999999</v>
      </c>
      <c r="R777" s="226">
        <f>Q777*H777</f>
        <v>0.13175999999999999</v>
      </c>
      <c r="S777" s="226">
        <v>0</v>
      </c>
      <c r="T777" s="227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28" t="s">
        <v>318</v>
      </c>
      <c r="AT777" s="228" t="s">
        <v>236</v>
      </c>
      <c r="AU777" s="228" t="s">
        <v>88</v>
      </c>
      <c r="AY777" s="18" t="s">
        <v>234</v>
      </c>
      <c r="BE777" s="229">
        <f>IF(N777="základní",J777,0)</f>
        <v>0</v>
      </c>
      <c r="BF777" s="229">
        <f>IF(N777="snížená",J777,0)</f>
        <v>0</v>
      </c>
      <c r="BG777" s="229">
        <f>IF(N777="zákl. přenesená",J777,0)</f>
        <v>0</v>
      </c>
      <c r="BH777" s="229">
        <f>IF(N777="sníž. přenesená",J777,0)</f>
        <v>0</v>
      </c>
      <c r="BI777" s="229">
        <f>IF(N777="nulová",J777,0)</f>
        <v>0</v>
      </c>
      <c r="BJ777" s="18" t="s">
        <v>86</v>
      </c>
      <c r="BK777" s="229">
        <f>ROUND(I777*H777,2)</f>
        <v>0</v>
      </c>
      <c r="BL777" s="18" t="s">
        <v>318</v>
      </c>
      <c r="BM777" s="228" t="s">
        <v>1141</v>
      </c>
    </row>
    <row r="778" s="13" customFormat="1">
      <c r="A778" s="13"/>
      <c r="B778" s="230"/>
      <c r="C778" s="231"/>
      <c r="D778" s="232" t="s">
        <v>242</v>
      </c>
      <c r="E778" s="233" t="s">
        <v>1</v>
      </c>
      <c r="F778" s="234" t="s">
        <v>1142</v>
      </c>
      <c r="G778" s="231"/>
      <c r="H778" s="235">
        <v>8</v>
      </c>
      <c r="I778" s="236"/>
      <c r="J778" s="231"/>
      <c r="K778" s="231"/>
      <c r="L778" s="237"/>
      <c r="M778" s="238"/>
      <c r="N778" s="239"/>
      <c r="O778" s="239"/>
      <c r="P778" s="239"/>
      <c r="Q778" s="239"/>
      <c r="R778" s="239"/>
      <c r="S778" s="239"/>
      <c r="T778" s="240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1" t="s">
        <v>242</v>
      </c>
      <c r="AU778" s="241" t="s">
        <v>88</v>
      </c>
      <c r="AV778" s="13" t="s">
        <v>88</v>
      </c>
      <c r="AW778" s="13" t="s">
        <v>34</v>
      </c>
      <c r="AX778" s="13" t="s">
        <v>78</v>
      </c>
      <c r="AY778" s="241" t="s">
        <v>234</v>
      </c>
    </row>
    <row r="779" s="14" customFormat="1">
      <c r="A779" s="14"/>
      <c r="B779" s="242"/>
      <c r="C779" s="243"/>
      <c r="D779" s="232" t="s">
        <v>242</v>
      </c>
      <c r="E779" s="244" t="s">
        <v>1</v>
      </c>
      <c r="F779" s="245" t="s">
        <v>244</v>
      </c>
      <c r="G779" s="243"/>
      <c r="H779" s="246">
        <v>8</v>
      </c>
      <c r="I779" s="247"/>
      <c r="J779" s="243"/>
      <c r="K779" s="243"/>
      <c r="L779" s="248"/>
      <c r="M779" s="249"/>
      <c r="N779" s="250"/>
      <c r="O779" s="250"/>
      <c r="P779" s="250"/>
      <c r="Q779" s="250"/>
      <c r="R779" s="250"/>
      <c r="S779" s="250"/>
      <c r="T779" s="251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2" t="s">
        <v>242</v>
      </c>
      <c r="AU779" s="252" t="s">
        <v>88</v>
      </c>
      <c r="AV779" s="14" t="s">
        <v>240</v>
      </c>
      <c r="AW779" s="14" t="s">
        <v>34</v>
      </c>
      <c r="AX779" s="14" t="s">
        <v>86</v>
      </c>
      <c r="AY779" s="252" t="s">
        <v>234</v>
      </c>
    </row>
    <row r="780" s="2" customFormat="1" ht="37.8" customHeight="1">
      <c r="A780" s="39"/>
      <c r="B780" s="40"/>
      <c r="C780" s="217" t="s">
        <v>1143</v>
      </c>
      <c r="D780" s="217" t="s">
        <v>236</v>
      </c>
      <c r="E780" s="218" t="s">
        <v>1144</v>
      </c>
      <c r="F780" s="219" t="s">
        <v>1145</v>
      </c>
      <c r="G780" s="220" t="s">
        <v>1118</v>
      </c>
      <c r="H780" s="221">
        <v>1</v>
      </c>
      <c r="I780" s="222"/>
      <c r="J780" s="223">
        <f>ROUND(I780*H780,2)</f>
        <v>0</v>
      </c>
      <c r="K780" s="219" t="s">
        <v>239</v>
      </c>
      <c r="L780" s="45"/>
      <c r="M780" s="224" t="s">
        <v>1</v>
      </c>
      <c r="N780" s="225" t="s">
        <v>43</v>
      </c>
      <c r="O780" s="92"/>
      <c r="P780" s="226">
        <f>O780*H780</f>
        <v>0</v>
      </c>
      <c r="Q780" s="226">
        <v>0.019210000000000001</v>
      </c>
      <c r="R780" s="226">
        <f>Q780*H780</f>
        <v>0.019210000000000001</v>
      </c>
      <c r="S780" s="226">
        <v>0</v>
      </c>
      <c r="T780" s="227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28" t="s">
        <v>318</v>
      </c>
      <c r="AT780" s="228" t="s">
        <v>236</v>
      </c>
      <c r="AU780" s="228" t="s">
        <v>88</v>
      </c>
      <c r="AY780" s="18" t="s">
        <v>234</v>
      </c>
      <c r="BE780" s="229">
        <f>IF(N780="základní",J780,0)</f>
        <v>0</v>
      </c>
      <c r="BF780" s="229">
        <f>IF(N780="snížená",J780,0)</f>
        <v>0</v>
      </c>
      <c r="BG780" s="229">
        <f>IF(N780="zákl. přenesená",J780,0)</f>
        <v>0</v>
      </c>
      <c r="BH780" s="229">
        <f>IF(N780="sníž. přenesená",J780,0)</f>
        <v>0</v>
      </c>
      <c r="BI780" s="229">
        <f>IF(N780="nulová",J780,0)</f>
        <v>0</v>
      </c>
      <c r="BJ780" s="18" t="s">
        <v>86</v>
      </c>
      <c r="BK780" s="229">
        <f>ROUND(I780*H780,2)</f>
        <v>0</v>
      </c>
      <c r="BL780" s="18" t="s">
        <v>318</v>
      </c>
      <c r="BM780" s="228" t="s">
        <v>1146</v>
      </c>
    </row>
    <row r="781" s="13" customFormat="1">
      <c r="A781" s="13"/>
      <c r="B781" s="230"/>
      <c r="C781" s="231"/>
      <c r="D781" s="232" t="s">
        <v>242</v>
      </c>
      <c r="E781" s="233" t="s">
        <v>1</v>
      </c>
      <c r="F781" s="234" t="s">
        <v>86</v>
      </c>
      <c r="G781" s="231"/>
      <c r="H781" s="235">
        <v>1</v>
      </c>
      <c r="I781" s="236"/>
      <c r="J781" s="231"/>
      <c r="K781" s="231"/>
      <c r="L781" s="237"/>
      <c r="M781" s="238"/>
      <c r="N781" s="239"/>
      <c r="O781" s="239"/>
      <c r="P781" s="239"/>
      <c r="Q781" s="239"/>
      <c r="R781" s="239"/>
      <c r="S781" s="239"/>
      <c r="T781" s="240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1" t="s">
        <v>242</v>
      </c>
      <c r="AU781" s="241" t="s">
        <v>88</v>
      </c>
      <c r="AV781" s="13" t="s">
        <v>88</v>
      </c>
      <c r="AW781" s="13" t="s">
        <v>34</v>
      </c>
      <c r="AX781" s="13" t="s">
        <v>86</v>
      </c>
      <c r="AY781" s="241" t="s">
        <v>234</v>
      </c>
    </row>
    <row r="782" s="2" customFormat="1" ht="24.15" customHeight="1">
      <c r="A782" s="39"/>
      <c r="B782" s="40"/>
      <c r="C782" s="217" t="s">
        <v>1147</v>
      </c>
      <c r="D782" s="217" t="s">
        <v>236</v>
      </c>
      <c r="E782" s="218" t="s">
        <v>1148</v>
      </c>
      <c r="F782" s="219" t="s">
        <v>1149</v>
      </c>
      <c r="G782" s="220" t="s">
        <v>1118</v>
      </c>
      <c r="H782" s="221">
        <v>1</v>
      </c>
      <c r="I782" s="222"/>
      <c r="J782" s="223">
        <f>ROUND(I782*H782,2)</f>
        <v>0</v>
      </c>
      <c r="K782" s="219" t="s">
        <v>1</v>
      </c>
      <c r="L782" s="45"/>
      <c r="M782" s="224" t="s">
        <v>1</v>
      </c>
      <c r="N782" s="225" t="s">
        <v>43</v>
      </c>
      <c r="O782" s="92"/>
      <c r="P782" s="226">
        <f>O782*H782</f>
        <v>0</v>
      </c>
      <c r="Q782" s="226">
        <v>0.0011000000000000001</v>
      </c>
      <c r="R782" s="226">
        <f>Q782*H782</f>
        <v>0.0011000000000000001</v>
      </c>
      <c r="S782" s="226">
        <v>0</v>
      </c>
      <c r="T782" s="227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28" t="s">
        <v>318</v>
      </c>
      <c r="AT782" s="228" t="s">
        <v>236</v>
      </c>
      <c r="AU782" s="228" t="s">
        <v>88</v>
      </c>
      <c r="AY782" s="18" t="s">
        <v>234</v>
      </c>
      <c r="BE782" s="229">
        <f>IF(N782="základní",J782,0)</f>
        <v>0</v>
      </c>
      <c r="BF782" s="229">
        <f>IF(N782="snížená",J782,0)</f>
        <v>0</v>
      </c>
      <c r="BG782" s="229">
        <f>IF(N782="zákl. přenesená",J782,0)</f>
        <v>0</v>
      </c>
      <c r="BH782" s="229">
        <f>IF(N782="sníž. přenesená",J782,0)</f>
        <v>0</v>
      </c>
      <c r="BI782" s="229">
        <f>IF(N782="nulová",J782,0)</f>
        <v>0</v>
      </c>
      <c r="BJ782" s="18" t="s">
        <v>86</v>
      </c>
      <c r="BK782" s="229">
        <f>ROUND(I782*H782,2)</f>
        <v>0</v>
      </c>
      <c r="BL782" s="18" t="s">
        <v>318</v>
      </c>
      <c r="BM782" s="228" t="s">
        <v>1150</v>
      </c>
    </row>
    <row r="783" s="2" customFormat="1" ht="24.15" customHeight="1">
      <c r="A783" s="39"/>
      <c r="B783" s="40"/>
      <c r="C783" s="217" t="s">
        <v>1151</v>
      </c>
      <c r="D783" s="217" t="s">
        <v>236</v>
      </c>
      <c r="E783" s="218" t="s">
        <v>1152</v>
      </c>
      <c r="F783" s="219" t="s">
        <v>1153</v>
      </c>
      <c r="G783" s="220" t="s">
        <v>1118</v>
      </c>
      <c r="H783" s="221">
        <v>1</v>
      </c>
      <c r="I783" s="222"/>
      <c r="J783" s="223">
        <f>ROUND(I783*H783,2)</f>
        <v>0</v>
      </c>
      <c r="K783" s="219" t="s">
        <v>1</v>
      </c>
      <c r="L783" s="45"/>
      <c r="M783" s="224" t="s">
        <v>1</v>
      </c>
      <c r="N783" s="225" t="s">
        <v>43</v>
      </c>
      <c r="O783" s="92"/>
      <c r="P783" s="226">
        <f>O783*H783</f>
        <v>0</v>
      </c>
      <c r="Q783" s="226">
        <v>0.0030000000000000001</v>
      </c>
      <c r="R783" s="226">
        <f>Q783*H783</f>
        <v>0.0030000000000000001</v>
      </c>
      <c r="S783" s="226">
        <v>0</v>
      </c>
      <c r="T783" s="227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28" t="s">
        <v>318</v>
      </c>
      <c r="AT783" s="228" t="s">
        <v>236</v>
      </c>
      <c r="AU783" s="228" t="s">
        <v>88</v>
      </c>
      <c r="AY783" s="18" t="s">
        <v>234</v>
      </c>
      <c r="BE783" s="229">
        <f>IF(N783="základní",J783,0)</f>
        <v>0</v>
      </c>
      <c r="BF783" s="229">
        <f>IF(N783="snížená",J783,0)</f>
        <v>0</v>
      </c>
      <c r="BG783" s="229">
        <f>IF(N783="zákl. přenesená",J783,0)</f>
        <v>0</v>
      </c>
      <c r="BH783" s="229">
        <f>IF(N783="sníž. přenesená",J783,0)</f>
        <v>0</v>
      </c>
      <c r="BI783" s="229">
        <f>IF(N783="nulová",J783,0)</f>
        <v>0</v>
      </c>
      <c r="BJ783" s="18" t="s">
        <v>86</v>
      </c>
      <c r="BK783" s="229">
        <f>ROUND(I783*H783,2)</f>
        <v>0</v>
      </c>
      <c r="BL783" s="18" t="s">
        <v>318</v>
      </c>
      <c r="BM783" s="228" t="s">
        <v>1154</v>
      </c>
    </row>
    <row r="784" s="2" customFormat="1" ht="16.5" customHeight="1">
      <c r="A784" s="39"/>
      <c r="B784" s="40"/>
      <c r="C784" s="217" t="s">
        <v>1155</v>
      </c>
      <c r="D784" s="217" t="s">
        <v>236</v>
      </c>
      <c r="E784" s="218" t="s">
        <v>1156</v>
      </c>
      <c r="F784" s="219" t="s">
        <v>1157</v>
      </c>
      <c r="G784" s="220" t="s">
        <v>1118</v>
      </c>
      <c r="H784" s="221">
        <v>1</v>
      </c>
      <c r="I784" s="222"/>
      <c r="J784" s="223">
        <f>ROUND(I784*H784,2)</f>
        <v>0</v>
      </c>
      <c r="K784" s="219" t="s">
        <v>1</v>
      </c>
      <c r="L784" s="45"/>
      <c r="M784" s="224" t="s">
        <v>1</v>
      </c>
      <c r="N784" s="225" t="s">
        <v>43</v>
      </c>
      <c r="O784" s="92"/>
      <c r="P784" s="226">
        <f>O784*H784</f>
        <v>0</v>
      </c>
      <c r="Q784" s="226">
        <v>0.0030000000000000001</v>
      </c>
      <c r="R784" s="226">
        <f>Q784*H784</f>
        <v>0.0030000000000000001</v>
      </c>
      <c r="S784" s="226">
        <v>0</v>
      </c>
      <c r="T784" s="227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28" t="s">
        <v>318</v>
      </c>
      <c r="AT784" s="228" t="s">
        <v>236</v>
      </c>
      <c r="AU784" s="228" t="s">
        <v>88</v>
      </c>
      <c r="AY784" s="18" t="s">
        <v>234</v>
      </c>
      <c r="BE784" s="229">
        <f>IF(N784="základní",J784,0)</f>
        <v>0</v>
      </c>
      <c r="BF784" s="229">
        <f>IF(N784="snížená",J784,0)</f>
        <v>0</v>
      </c>
      <c r="BG784" s="229">
        <f>IF(N784="zákl. přenesená",J784,0)</f>
        <v>0</v>
      </c>
      <c r="BH784" s="229">
        <f>IF(N784="sníž. přenesená",J784,0)</f>
        <v>0</v>
      </c>
      <c r="BI784" s="229">
        <f>IF(N784="nulová",J784,0)</f>
        <v>0</v>
      </c>
      <c r="BJ784" s="18" t="s">
        <v>86</v>
      </c>
      <c r="BK784" s="229">
        <f>ROUND(I784*H784,2)</f>
        <v>0</v>
      </c>
      <c r="BL784" s="18" t="s">
        <v>318</v>
      </c>
      <c r="BM784" s="228" t="s">
        <v>1158</v>
      </c>
    </row>
    <row r="785" s="2" customFormat="1" ht="16.5" customHeight="1">
      <c r="A785" s="39"/>
      <c r="B785" s="40"/>
      <c r="C785" s="217" t="s">
        <v>1159</v>
      </c>
      <c r="D785" s="217" t="s">
        <v>236</v>
      </c>
      <c r="E785" s="218" t="s">
        <v>1160</v>
      </c>
      <c r="F785" s="219" t="s">
        <v>1161</v>
      </c>
      <c r="G785" s="220" t="s">
        <v>1118</v>
      </c>
      <c r="H785" s="221">
        <v>1</v>
      </c>
      <c r="I785" s="222"/>
      <c r="J785" s="223">
        <f>ROUND(I785*H785,2)</f>
        <v>0</v>
      </c>
      <c r="K785" s="219" t="s">
        <v>239</v>
      </c>
      <c r="L785" s="45"/>
      <c r="M785" s="224" t="s">
        <v>1</v>
      </c>
      <c r="N785" s="225" t="s">
        <v>43</v>
      </c>
      <c r="O785" s="92"/>
      <c r="P785" s="226">
        <f>O785*H785</f>
        <v>0</v>
      </c>
      <c r="Q785" s="226">
        <v>0</v>
      </c>
      <c r="R785" s="226">
        <f>Q785*H785</f>
        <v>0</v>
      </c>
      <c r="S785" s="226">
        <v>0.018800000000000001</v>
      </c>
      <c r="T785" s="227">
        <f>S785*H785</f>
        <v>0.018800000000000001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28" t="s">
        <v>318</v>
      </c>
      <c r="AT785" s="228" t="s">
        <v>236</v>
      </c>
      <c r="AU785" s="228" t="s">
        <v>88</v>
      </c>
      <c r="AY785" s="18" t="s">
        <v>234</v>
      </c>
      <c r="BE785" s="229">
        <f>IF(N785="základní",J785,0)</f>
        <v>0</v>
      </c>
      <c r="BF785" s="229">
        <f>IF(N785="snížená",J785,0)</f>
        <v>0</v>
      </c>
      <c r="BG785" s="229">
        <f>IF(N785="zákl. přenesená",J785,0)</f>
        <v>0</v>
      </c>
      <c r="BH785" s="229">
        <f>IF(N785="sníž. přenesená",J785,0)</f>
        <v>0</v>
      </c>
      <c r="BI785" s="229">
        <f>IF(N785="nulová",J785,0)</f>
        <v>0</v>
      </c>
      <c r="BJ785" s="18" t="s">
        <v>86</v>
      </c>
      <c r="BK785" s="229">
        <f>ROUND(I785*H785,2)</f>
        <v>0</v>
      </c>
      <c r="BL785" s="18" t="s">
        <v>318</v>
      </c>
      <c r="BM785" s="228" t="s">
        <v>1162</v>
      </c>
    </row>
    <row r="786" s="13" customFormat="1">
      <c r="A786" s="13"/>
      <c r="B786" s="230"/>
      <c r="C786" s="231"/>
      <c r="D786" s="232" t="s">
        <v>242</v>
      </c>
      <c r="E786" s="233" t="s">
        <v>1</v>
      </c>
      <c r="F786" s="234" t="s">
        <v>1163</v>
      </c>
      <c r="G786" s="231"/>
      <c r="H786" s="235">
        <v>1</v>
      </c>
      <c r="I786" s="236"/>
      <c r="J786" s="231"/>
      <c r="K786" s="231"/>
      <c r="L786" s="237"/>
      <c r="M786" s="238"/>
      <c r="N786" s="239"/>
      <c r="O786" s="239"/>
      <c r="P786" s="239"/>
      <c r="Q786" s="239"/>
      <c r="R786" s="239"/>
      <c r="S786" s="239"/>
      <c r="T786" s="240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1" t="s">
        <v>242</v>
      </c>
      <c r="AU786" s="241" t="s">
        <v>88</v>
      </c>
      <c r="AV786" s="13" t="s">
        <v>88</v>
      </c>
      <c r="AW786" s="13" t="s">
        <v>34</v>
      </c>
      <c r="AX786" s="13" t="s">
        <v>78</v>
      </c>
      <c r="AY786" s="241" t="s">
        <v>234</v>
      </c>
    </row>
    <row r="787" s="14" customFormat="1">
      <c r="A787" s="14"/>
      <c r="B787" s="242"/>
      <c r="C787" s="243"/>
      <c r="D787" s="232" t="s">
        <v>242</v>
      </c>
      <c r="E787" s="244" t="s">
        <v>1</v>
      </c>
      <c r="F787" s="245" t="s">
        <v>244</v>
      </c>
      <c r="G787" s="243"/>
      <c r="H787" s="246">
        <v>1</v>
      </c>
      <c r="I787" s="247"/>
      <c r="J787" s="243"/>
      <c r="K787" s="243"/>
      <c r="L787" s="248"/>
      <c r="M787" s="249"/>
      <c r="N787" s="250"/>
      <c r="O787" s="250"/>
      <c r="P787" s="250"/>
      <c r="Q787" s="250"/>
      <c r="R787" s="250"/>
      <c r="S787" s="250"/>
      <c r="T787" s="251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2" t="s">
        <v>242</v>
      </c>
      <c r="AU787" s="252" t="s">
        <v>88</v>
      </c>
      <c r="AV787" s="14" t="s">
        <v>240</v>
      </c>
      <c r="AW787" s="14" t="s">
        <v>34</v>
      </c>
      <c r="AX787" s="14" t="s">
        <v>86</v>
      </c>
      <c r="AY787" s="252" t="s">
        <v>234</v>
      </c>
    </row>
    <row r="788" s="2" customFormat="1" ht="37.8" customHeight="1">
      <c r="A788" s="39"/>
      <c r="B788" s="40"/>
      <c r="C788" s="217" t="s">
        <v>1164</v>
      </c>
      <c r="D788" s="217" t="s">
        <v>236</v>
      </c>
      <c r="E788" s="218" t="s">
        <v>1165</v>
      </c>
      <c r="F788" s="219" t="s">
        <v>1166</v>
      </c>
      <c r="G788" s="220" t="s">
        <v>1118</v>
      </c>
      <c r="H788" s="221">
        <v>1</v>
      </c>
      <c r="I788" s="222"/>
      <c r="J788" s="223">
        <f>ROUND(I788*H788,2)</f>
        <v>0</v>
      </c>
      <c r="K788" s="219" t="s">
        <v>239</v>
      </c>
      <c r="L788" s="45"/>
      <c r="M788" s="224" t="s">
        <v>1</v>
      </c>
      <c r="N788" s="225" t="s">
        <v>43</v>
      </c>
      <c r="O788" s="92"/>
      <c r="P788" s="226">
        <f>O788*H788</f>
        <v>0</v>
      </c>
      <c r="Q788" s="226">
        <v>0.014749999999999999</v>
      </c>
      <c r="R788" s="226">
        <f>Q788*H788</f>
        <v>0.014749999999999999</v>
      </c>
      <c r="S788" s="226">
        <v>0</v>
      </c>
      <c r="T788" s="227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28" t="s">
        <v>318</v>
      </c>
      <c r="AT788" s="228" t="s">
        <v>236</v>
      </c>
      <c r="AU788" s="228" t="s">
        <v>88</v>
      </c>
      <c r="AY788" s="18" t="s">
        <v>234</v>
      </c>
      <c r="BE788" s="229">
        <f>IF(N788="základní",J788,0)</f>
        <v>0</v>
      </c>
      <c r="BF788" s="229">
        <f>IF(N788="snížená",J788,0)</f>
        <v>0</v>
      </c>
      <c r="BG788" s="229">
        <f>IF(N788="zákl. přenesená",J788,0)</f>
        <v>0</v>
      </c>
      <c r="BH788" s="229">
        <f>IF(N788="sníž. přenesená",J788,0)</f>
        <v>0</v>
      </c>
      <c r="BI788" s="229">
        <f>IF(N788="nulová",J788,0)</f>
        <v>0</v>
      </c>
      <c r="BJ788" s="18" t="s">
        <v>86</v>
      </c>
      <c r="BK788" s="229">
        <f>ROUND(I788*H788,2)</f>
        <v>0</v>
      </c>
      <c r="BL788" s="18" t="s">
        <v>318</v>
      </c>
      <c r="BM788" s="228" t="s">
        <v>1167</v>
      </c>
    </row>
    <row r="789" s="2" customFormat="1">
      <c r="A789" s="39"/>
      <c r="B789" s="40"/>
      <c r="C789" s="41"/>
      <c r="D789" s="232" t="s">
        <v>881</v>
      </c>
      <c r="E789" s="41"/>
      <c r="F789" s="284" t="s">
        <v>1168</v>
      </c>
      <c r="G789" s="41"/>
      <c r="H789" s="41"/>
      <c r="I789" s="285"/>
      <c r="J789" s="41"/>
      <c r="K789" s="41"/>
      <c r="L789" s="45"/>
      <c r="M789" s="286"/>
      <c r="N789" s="287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881</v>
      </c>
      <c r="AU789" s="18" t="s">
        <v>88</v>
      </c>
    </row>
    <row r="790" s="13" customFormat="1">
      <c r="A790" s="13"/>
      <c r="B790" s="230"/>
      <c r="C790" s="231"/>
      <c r="D790" s="232" t="s">
        <v>242</v>
      </c>
      <c r="E790" s="233" t="s">
        <v>1</v>
      </c>
      <c r="F790" s="234" t="s">
        <v>1169</v>
      </c>
      <c r="G790" s="231"/>
      <c r="H790" s="235">
        <v>1</v>
      </c>
      <c r="I790" s="236"/>
      <c r="J790" s="231"/>
      <c r="K790" s="231"/>
      <c r="L790" s="237"/>
      <c r="M790" s="238"/>
      <c r="N790" s="239"/>
      <c r="O790" s="239"/>
      <c r="P790" s="239"/>
      <c r="Q790" s="239"/>
      <c r="R790" s="239"/>
      <c r="S790" s="239"/>
      <c r="T790" s="240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1" t="s">
        <v>242</v>
      </c>
      <c r="AU790" s="241" t="s">
        <v>88</v>
      </c>
      <c r="AV790" s="13" t="s">
        <v>88</v>
      </c>
      <c r="AW790" s="13" t="s">
        <v>34</v>
      </c>
      <c r="AX790" s="13" t="s">
        <v>78</v>
      </c>
      <c r="AY790" s="241" t="s">
        <v>234</v>
      </c>
    </row>
    <row r="791" s="14" customFormat="1">
      <c r="A791" s="14"/>
      <c r="B791" s="242"/>
      <c r="C791" s="243"/>
      <c r="D791" s="232" t="s">
        <v>242</v>
      </c>
      <c r="E791" s="244" t="s">
        <v>1</v>
      </c>
      <c r="F791" s="245" t="s">
        <v>244</v>
      </c>
      <c r="G791" s="243"/>
      <c r="H791" s="246">
        <v>1</v>
      </c>
      <c r="I791" s="247"/>
      <c r="J791" s="243"/>
      <c r="K791" s="243"/>
      <c r="L791" s="248"/>
      <c r="M791" s="249"/>
      <c r="N791" s="250"/>
      <c r="O791" s="250"/>
      <c r="P791" s="250"/>
      <c r="Q791" s="250"/>
      <c r="R791" s="250"/>
      <c r="S791" s="250"/>
      <c r="T791" s="251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2" t="s">
        <v>242</v>
      </c>
      <c r="AU791" s="252" t="s">
        <v>88</v>
      </c>
      <c r="AV791" s="14" t="s">
        <v>240</v>
      </c>
      <c r="AW791" s="14" t="s">
        <v>34</v>
      </c>
      <c r="AX791" s="14" t="s">
        <v>86</v>
      </c>
      <c r="AY791" s="252" t="s">
        <v>234</v>
      </c>
    </row>
    <row r="792" s="2" customFormat="1" ht="24.15" customHeight="1">
      <c r="A792" s="39"/>
      <c r="B792" s="40"/>
      <c r="C792" s="217" t="s">
        <v>1170</v>
      </c>
      <c r="D792" s="217" t="s">
        <v>236</v>
      </c>
      <c r="E792" s="218" t="s">
        <v>1171</v>
      </c>
      <c r="F792" s="219" t="s">
        <v>1172</v>
      </c>
      <c r="G792" s="220" t="s">
        <v>1118</v>
      </c>
      <c r="H792" s="221">
        <v>3</v>
      </c>
      <c r="I792" s="222"/>
      <c r="J792" s="223">
        <f>ROUND(I792*H792,2)</f>
        <v>0</v>
      </c>
      <c r="K792" s="219" t="s">
        <v>239</v>
      </c>
      <c r="L792" s="45"/>
      <c r="M792" s="224" t="s">
        <v>1</v>
      </c>
      <c r="N792" s="225" t="s">
        <v>43</v>
      </c>
      <c r="O792" s="92"/>
      <c r="P792" s="226">
        <f>O792*H792</f>
        <v>0</v>
      </c>
      <c r="Q792" s="226">
        <v>0.00024000000000000001</v>
      </c>
      <c r="R792" s="226">
        <f>Q792*H792</f>
        <v>0.00072000000000000005</v>
      </c>
      <c r="S792" s="226">
        <v>0</v>
      </c>
      <c r="T792" s="227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28" t="s">
        <v>318</v>
      </c>
      <c r="AT792" s="228" t="s">
        <v>236</v>
      </c>
      <c r="AU792" s="228" t="s">
        <v>88</v>
      </c>
      <c r="AY792" s="18" t="s">
        <v>234</v>
      </c>
      <c r="BE792" s="229">
        <f>IF(N792="základní",J792,0)</f>
        <v>0</v>
      </c>
      <c r="BF792" s="229">
        <f>IF(N792="snížená",J792,0)</f>
        <v>0</v>
      </c>
      <c r="BG792" s="229">
        <f>IF(N792="zákl. přenesená",J792,0)</f>
        <v>0</v>
      </c>
      <c r="BH792" s="229">
        <f>IF(N792="sníž. přenesená",J792,0)</f>
        <v>0</v>
      </c>
      <c r="BI792" s="229">
        <f>IF(N792="nulová",J792,0)</f>
        <v>0</v>
      </c>
      <c r="BJ792" s="18" t="s">
        <v>86</v>
      </c>
      <c r="BK792" s="229">
        <f>ROUND(I792*H792,2)</f>
        <v>0</v>
      </c>
      <c r="BL792" s="18" t="s">
        <v>318</v>
      </c>
      <c r="BM792" s="228" t="s">
        <v>1173</v>
      </c>
    </row>
    <row r="793" s="13" customFormat="1">
      <c r="A793" s="13"/>
      <c r="B793" s="230"/>
      <c r="C793" s="231"/>
      <c r="D793" s="232" t="s">
        <v>242</v>
      </c>
      <c r="E793" s="233" t="s">
        <v>1</v>
      </c>
      <c r="F793" s="234" t="s">
        <v>1174</v>
      </c>
      <c r="G793" s="231"/>
      <c r="H793" s="235">
        <v>3</v>
      </c>
      <c r="I793" s="236"/>
      <c r="J793" s="231"/>
      <c r="K793" s="231"/>
      <c r="L793" s="237"/>
      <c r="M793" s="238"/>
      <c r="N793" s="239"/>
      <c r="O793" s="239"/>
      <c r="P793" s="239"/>
      <c r="Q793" s="239"/>
      <c r="R793" s="239"/>
      <c r="S793" s="239"/>
      <c r="T793" s="240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1" t="s">
        <v>242</v>
      </c>
      <c r="AU793" s="241" t="s">
        <v>88</v>
      </c>
      <c r="AV793" s="13" t="s">
        <v>88</v>
      </c>
      <c r="AW793" s="13" t="s">
        <v>34</v>
      </c>
      <c r="AX793" s="13" t="s">
        <v>78</v>
      </c>
      <c r="AY793" s="241" t="s">
        <v>234</v>
      </c>
    </row>
    <row r="794" s="14" customFormat="1">
      <c r="A794" s="14"/>
      <c r="B794" s="242"/>
      <c r="C794" s="243"/>
      <c r="D794" s="232" t="s">
        <v>242</v>
      </c>
      <c r="E794" s="244" t="s">
        <v>1</v>
      </c>
      <c r="F794" s="245" t="s">
        <v>244</v>
      </c>
      <c r="G794" s="243"/>
      <c r="H794" s="246">
        <v>3</v>
      </c>
      <c r="I794" s="247"/>
      <c r="J794" s="243"/>
      <c r="K794" s="243"/>
      <c r="L794" s="248"/>
      <c r="M794" s="249"/>
      <c r="N794" s="250"/>
      <c r="O794" s="250"/>
      <c r="P794" s="250"/>
      <c r="Q794" s="250"/>
      <c r="R794" s="250"/>
      <c r="S794" s="250"/>
      <c r="T794" s="251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2" t="s">
        <v>242</v>
      </c>
      <c r="AU794" s="252" t="s">
        <v>88</v>
      </c>
      <c r="AV794" s="14" t="s">
        <v>240</v>
      </c>
      <c r="AW794" s="14" t="s">
        <v>34</v>
      </c>
      <c r="AX794" s="14" t="s">
        <v>86</v>
      </c>
      <c r="AY794" s="252" t="s">
        <v>234</v>
      </c>
    </row>
    <row r="795" s="2" customFormat="1" ht="16.5" customHeight="1">
      <c r="A795" s="39"/>
      <c r="B795" s="40"/>
      <c r="C795" s="217" t="s">
        <v>1175</v>
      </c>
      <c r="D795" s="217" t="s">
        <v>236</v>
      </c>
      <c r="E795" s="218" t="s">
        <v>1176</v>
      </c>
      <c r="F795" s="219" t="s">
        <v>1177</v>
      </c>
      <c r="G795" s="220" t="s">
        <v>1118</v>
      </c>
      <c r="H795" s="221">
        <v>10</v>
      </c>
      <c r="I795" s="222"/>
      <c r="J795" s="223">
        <f>ROUND(I795*H795,2)</f>
        <v>0</v>
      </c>
      <c r="K795" s="219" t="s">
        <v>239</v>
      </c>
      <c r="L795" s="45"/>
      <c r="M795" s="224" t="s">
        <v>1</v>
      </c>
      <c r="N795" s="225" t="s">
        <v>43</v>
      </c>
      <c r="O795" s="92"/>
      <c r="P795" s="226">
        <f>O795*H795</f>
        <v>0</v>
      </c>
      <c r="Q795" s="226">
        <v>0</v>
      </c>
      <c r="R795" s="226">
        <f>Q795*H795</f>
        <v>0</v>
      </c>
      <c r="S795" s="226">
        <v>0.00156</v>
      </c>
      <c r="T795" s="227">
        <f>S795*H795</f>
        <v>0.015599999999999999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28" t="s">
        <v>318</v>
      </c>
      <c r="AT795" s="228" t="s">
        <v>236</v>
      </c>
      <c r="AU795" s="228" t="s">
        <v>88</v>
      </c>
      <c r="AY795" s="18" t="s">
        <v>234</v>
      </c>
      <c r="BE795" s="229">
        <f>IF(N795="základní",J795,0)</f>
        <v>0</v>
      </c>
      <c r="BF795" s="229">
        <f>IF(N795="snížená",J795,0)</f>
        <v>0</v>
      </c>
      <c r="BG795" s="229">
        <f>IF(N795="zákl. přenesená",J795,0)</f>
        <v>0</v>
      </c>
      <c r="BH795" s="229">
        <f>IF(N795="sníž. přenesená",J795,0)</f>
        <v>0</v>
      </c>
      <c r="BI795" s="229">
        <f>IF(N795="nulová",J795,0)</f>
        <v>0</v>
      </c>
      <c r="BJ795" s="18" t="s">
        <v>86</v>
      </c>
      <c r="BK795" s="229">
        <f>ROUND(I795*H795,2)</f>
        <v>0</v>
      </c>
      <c r="BL795" s="18" t="s">
        <v>318</v>
      </c>
      <c r="BM795" s="228" t="s">
        <v>1178</v>
      </c>
    </row>
    <row r="796" s="13" customFormat="1">
      <c r="A796" s="13"/>
      <c r="B796" s="230"/>
      <c r="C796" s="231"/>
      <c r="D796" s="232" t="s">
        <v>242</v>
      </c>
      <c r="E796" s="233" t="s">
        <v>1</v>
      </c>
      <c r="F796" s="234" t="s">
        <v>1179</v>
      </c>
      <c r="G796" s="231"/>
      <c r="H796" s="235">
        <v>9</v>
      </c>
      <c r="I796" s="236"/>
      <c r="J796" s="231"/>
      <c r="K796" s="231"/>
      <c r="L796" s="237"/>
      <c r="M796" s="238"/>
      <c r="N796" s="239"/>
      <c r="O796" s="239"/>
      <c r="P796" s="239"/>
      <c r="Q796" s="239"/>
      <c r="R796" s="239"/>
      <c r="S796" s="239"/>
      <c r="T796" s="24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1" t="s">
        <v>242</v>
      </c>
      <c r="AU796" s="241" t="s">
        <v>88</v>
      </c>
      <c r="AV796" s="13" t="s">
        <v>88</v>
      </c>
      <c r="AW796" s="13" t="s">
        <v>34</v>
      </c>
      <c r="AX796" s="13" t="s">
        <v>78</v>
      </c>
      <c r="AY796" s="241" t="s">
        <v>234</v>
      </c>
    </row>
    <row r="797" s="13" customFormat="1">
      <c r="A797" s="13"/>
      <c r="B797" s="230"/>
      <c r="C797" s="231"/>
      <c r="D797" s="232" t="s">
        <v>242</v>
      </c>
      <c r="E797" s="233" t="s">
        <v>1</v>
      </c>
      <c r="F797" s="234" t="s">
        <v>1180</v>
      </c>
      <c r="G797" s="231"/>
      <c r="H797" s="235">
        <v>1</v>
      </c>
      <c r="I797" s="236"/>
      <c r="J797" s="231"/>
      <c r="K797" s="231"/>
      <c r="L797" s="237"/>
      <c r="M797" s="238"/>
      <c r="N797" s="239"/>
      <c r="O797" s="239"/>
      <c r="P797" s="239"/>
      <c r="Q797" s="239"/>
      <c r="R797" s="239"/>
      <c r="S797" s="239"/>
      <c r="T797" s="240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1" t="s">
        <v>242</v>
      </c>
      <c r="AU797" s="241" t="s">
        <v>88</v>
      </c>
      <c r="AV797" s="13" t="s">
        <v>88</v>
      </c>
      <c r="AW797" s="13" t="s">
        <v>34</v>
      </c>
      <c r="AX797" s="13" t="s">
        <v>78</v>
      </c>
      <c r="AY797" s="241" t="s">
        <v>234</v>
      </c>
    </row>
    <row r="798" s="14" customFormat="1">
      <c r="A798" s="14"/>
      <c r="B798" s="242"/>
      <c r="C798" s="243"/>
      <c r="D798" s="232" t="s">
        <v>242</v>
      </c>
      <c r="E798" s="244" t="s">
        <v>1</v>
      </c>
      <c r="F798" s="245" t="s">
        <v>244</v>
      </c>
      <c r="G798" s="243"/>
      <c r="H798" s="246">
        <v>10</v>
      </c>
      <c r="I798" s="247"/>
      <c r="J798" s="243"/>
      <c r="K798" s="243"/>
      <c r="L798" s="248"/>
      <c r="M798" s="249"/>
      <c r="N798" s="250"/>
      <c r="O798" s="250"/>
      <c r="P798" s="250"/>
      <c r="Q798" s="250"/>
      <c r="R798" s="250"/>
      <c r="S798" s="250"/>
      <c r="T798" s="251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2" t="s">
        <v>242</v>
      </c>
      <c r="AU798" s="252" t="s">
        <v>88</v>
      </c>
      <c r="AV798" s="14" t="s">
        <v>240</v>
      </c>
      <c r="AW798" s="14" t="s">
        <v>34</v>
      </c>
      <c r="AX798" s="14" t="s">
        <v>86</v>
      </c>
      <c r="AY798" s="252" t="s">
        <v>234</v>
      </c>
    </row>
    <row r="799" s="2" customFormat="1" ht="37.8" customHeight="1">
      <c r="A799" s="39"/>
      <c r="B799" s="40"/>
      <c r="C799" s="217" t="s">
        <v>1181</v>
      </c>
      <c r="D799" s="217" t="s">
        <v>236</v>
      </c>
      <c r="E799" s="218" t="s">
        <v>1182</v>
      </c>
      <c r="F799" s="219" t="s">
        <v>1183</v>
      </c>
      <c r="G799" s="220" t="s">
        <v>1118</v>
      </c>
      <c r="H799" s="221">
        <v>1</v>
      </c>
      <c r="I799" s="222"/>
      <c r="J799" s="223">
        <f>ROUND(I799*H799,2)</f>
        <v>0</v>
      </c>
      <c r="K799" s="219" t="s">
        <v>239</v>
      </c>
      <c r="L799" s="45"/>
      <c r="M799" s="224" t="s">
        <v>1</v>
      </c>
      <c r="N799" s="225" t="s">
        <v>43</v>
      </c>
      <c r="O799" s="92"/>
      <c r="P799" s="226">
        <f>O799*H799</f>
        <v>0</v>
      </c>
      <c r="Q799" s="226">
        <v>0.00172</v>
      </c>
      <c r="R799" s="226">
        <f>Q799*H799</f>
        <v>0.00172</v>
      </c>
      <c r="S799" s="226">
        <v>0</v>
      </c>
      <c r="T799" s="227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28" t="s">
        <v>318</v>
      </c>
      <c r="AT799" s="228" t="s">
        <v>236</v>
      </c>
      <c r="AU799" s="228" t="s">
        <v>88</v>
      </c>
      <c r="AY799" s="18" t="s">
        <v>234</v>
      </c>
      <c r="BE799" s="229">
        <f>IF(N799="základní",J799,0)</f>
        <v>0</v>
      </c>
      <c r="BF799" s="229">
        <f>IF(N799="snížená",J799,0)</f>
        <v>0</v>
      </c>
      <c r="BG799" s="229">
        <f>IF(N799="zákl. přenesená",J799,0)</f>
        <v>0</v>
      </c>
      <c r="BH799" s="229">
        <f>IF(N799="sníž. přenesená",J799,0)</f>
        <v>0</v>
      </c>
      <c r="BI799" s="229">
        <f>IF(N799="nulová",J799,0)</f>
        <v>0</v>
      </c>
      <c r="BJ799" s="18" t="s">
        <v>86</v>
      </c>
      <c r="BK799" s="229">
        <f>ROUND(I799*H799,2)</f>
        <v>0</v>
      </c>
      <c r="BL799" s="18" t="s">
        <v>318</v>
      </c>
      <c r="BM799" s="228" t="s">
        <v>1184</v>
      </c>
    </row>
    <row r="800" s="2" customFormat="1">
      <c r="A800" s="39"/>
      <c r="B800" s="40"/>
      <c r="C800" s="41"/>
      <c r="D800" s="232" t="s">
        <v>881</v>
      </c>
      <c r="E800" s="41"/>
      <c r="F800" s="284" t="s">
        <v>1168</v>
      </c>
      <c r="G800" s="41"/>
      <c r="H800" s="41"/>
      <c r="I800" s="285"/>
      <c r="J800" s="41"/>
      <c r="K800" s="41"/>
      <c r="L800" s="45"/>
      <c r="M800" s="286"/>
      <c r="N800" s="287"/>
      <c r="O800" s="92"/>
      <c r="P800" s="92"/>
      <c r="Q800" s="92"/>
      <c r="R800" s="92"/>
      <c r="S800" s="92"/>
      <c r="T800" s="93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881</v>
      </c>
      <c r="AU800" s="18" t="s">
        <v>88</v>
      </c>
    </row>
    <row r="801" s="13" customFormat="1">
      <c r="A801" s="13"/>
      <c r="B801" s="230"/>
      <c r="C801" s="231"/>
      <c r="D801" s="232" t="s">
        <v>242</v>
      </c>
      <c r="E801" s="233" t="s">
        <v>1</v>
      </c>
      <c r="F801" s="234" t="s">
        <v>1180</v>
      </c>
      <c r="G801" s="231"/>
      <c r="H801" s="235">
        <v>1</v>
      </c>
      <c r="I801" s="236"/>
      <c r="J801" s="231"/>
      <c r="K801" s="231"/>
      <c r="L801" s="237"/>
      <c r="M801" s="238"/>
      <c r="N801" s="239"/>
      <c r="O801" s="239"/>
      <c r="P801" s="239"/>
      <c r="Q801" s="239"/>
      <c r="R801" s="239"/>
      <c r="S801" s="239"/>
      <c r="T801" s="240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1" t="s">
        <v>242</v>
      </c>
      <c r="AU801" s="241" t="s">
        <v>88</v>
      </c>
      <c r="AV801" s="13" t="s">
        <v>88</v>
      </c>
      <c r="AW801" s="13" t="s">
        <v>34</v>
      </c>
      <c r="AX801" s="13" t="s">
        <v>78</v>
      </c>
      <c r="AY801" s="241" t="s">
        <v>234</v>
      </c>
    </row>
    <row r="802" s="14" customFormat="1">
      <c r="A802" s="14"/>
      <c r="B802" s="242"/>
      <c r="C802" s="243"/>
      <c r="D802" s="232" t="s">
        <v>242</v>
      </c>
      <c r="E802" s="244" t="s">
        <v>1</v>
      </c>
      <c r="F802" s="245" t="s">
        <v>244</v>
      </c>
      <c r="G802" s="243"/>
      <c r="H802" s="246">
        <v>1</v>
      </c>
      <c r="I802" s="247"/>
      <c r="J802" s="243"/>
      <c r="K802" s="243"/>
      <c r="L802" s="248"/>
      <c r="M802" s="249"/>
      <c r="N802" s="250"/>
      <c r="O802" s="250"/>
      <c r="P802" s="250"/>
      <c r="Q802" s="250"/>
      <c r="R802" s="250"/>
      <c r="S802" s="250"/>
      <c r="T802" s="251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2" t="s">
        <v>242</v>
      </c>
      <c r="AU802" s="252" t="s">
        <v>88</v>
      </c>
      <c r="AV802" s="14" t="s">
        <v>240</v>
      </c>
      <c r="AW802" s="14" t="s">
        <v>34</v>
      </c>
      <c r="AX802" s="14" t="s">
        <v>86</v>
      </c>
      <c r="AY802" s="252" t="s">
        <v>234</v>
      </c>
    </row>
    <row r="803" s="2" customFormat="1" ht="33" customHeight="1">
      <c r="A803" s="39"/>
      <c r="B803" s="40"/>
      <c r="C803" s="217" t="s">
        <v>1185</v>
      </c>
      <c r="D803" s="217" t="s">
        <v>236</v>
      </c>
      <c r="E803" s="218" t="s">
        <v>1186</v>
      </c>
      <c r="F803" s="219" t="s">
        <v>1187</v>
      </c>
      <c r="G803" s="220" t="s">
        <v>321</v>
      </c>
      <c r="H803" s="221">
        <v>8</v>
      </c>
      <c r="I803" s="222"/>
      <c r="J803" s="223">
        <f>ROUND(I803*H803,2)</f>
        <v>0</v>
      </c>
      <c r="K803" s="219" t="s">
        <v>239</v>
      </c>
      <c r="L803" s="45"/>
      <c r="M803" s="224" t="s">
        <v>1</v>
      </c>
      <c r="N803" s="225" t="s">
        <v>43</v>
      </c>
      <c r="O803" s="92"/>
      <c r="P803" s="226">
        <f>O803*H803</f>
        <v>0</v>
      </c>
      <c r="Q803" s="226">
        <v>0.00016000000000000001</v>
      </c>
      <c r="R803" s="226">
        <f>Q803*H803</f>
        <v>0.0012800000000000001</v>
      </c>
      <c r="S803" s="226">
        <v>0</v>
      </c>
      <c r="T803" s="227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28" t="s">
        <v>318</v>
      </c>
      <c r="AT803" s="228" t="s">
        <v>236</v>
      </c>
      <c r="AU803" s="228" t="s">
        <v>88</v>
      </c>
      <c r="AY803" s="18" t="s">
        <v>234</v>
      </c>
      <c r="BE803" s="229">
        <f>IF(N803="základní",J803,0)</f>
        <v>0</v>
      </c>
      <c r="BF803" s="229">
        <f>IF(N803="snížená",J803,0)</f>
        <v>0</v>
      </c>
      <c r="BG803" s="229">
        <f>IF(N803="zákl. přenesená",J803,0)</f>
        <v>0</v>
      </c>
      <c r="BH803" s="229">
        <f>IF(N803="sníž. přenesená",J803,0)</f>
        <v>0</v>
      </c>
      <c r="BI803" s="229">
        <f>IF(N803="nulová",J803,0)</f>
        <v>0</v>
      </c>
      <c r="BJ803" s="18" t="s">
        <v>86</v>
      </c>
      <c r="BK803" s="229">
        <f>ROUND(I803*H803,2)</f>
        <v>0</v>
      </c>
      <c r="BL803" s="18" t="s">
        <v>318</v>
      </c>
      <c r="BM803" s="228" t="s">
        <v>1188</v>
      </c>
    </row>
    <row r="804" s="13" customFormat="1">
      <c r="A804" s="13"/>
      <c r="B804" s="230"/>
      <c r="C804" s="231"/>
      <c r="D804" s="232" t="s">
        <v>242</v>
      </c>
      <c r="E804" s="233" t="s">
        <v>1</v>
      </c>
      <c r="F804" s="234" t="s">
        <v>1142</v>
      </c>
      <c r="G804" s="231"/>
      <c r="H804" s="235">
        <v>8</v>
      </c>
      <c r="I804" s="236"/>
      <c r="J804" s="231"/>
      <c r="K804" s="231"/>
      <c r="L804" s="237"/>
      <c r="M804" s="238"/>
      <c r="N804" s="239"/>
      <c r="O804" s="239"/>
      <c r="P804" s="239"/>
      <c r="Q804" s="239"/>
      <c r="R804" s="239"/>
      <c r="S804" s="239"/>
      <c r="T804" s="240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1" t="s">
        <v>242</v>
      </c>
      <c r="AU804" s="241" t="s">
        <v>88</v>
      </c>
      <c r="AV804" s="13" t="s">
        <v>88</v>
      </c>
      <c r="AW804" s="13" t="s">
        <v>34</v>
      </c>
      <c r="AX804" s="13" t="s">
        <v>78</v>
      </c>
      <c r="AY804" s="241" t="s">
        <v>234</v>
      </c>
    </row>
    <row r="805" s="14" customFormat="1">
      <c r="A805" s="14"/>
      <c r="B805" s="242"/>
      <c r="C805" s="243"/>
      <c r="D805" s="232" t="s">
        <v>242</v>
      </c>
      <c r="E805" s="244" t="s">
        <v>1</v>
      </c>
      <c r="F805" s="245" t="s">
        <v>244</v>
      </c>
      <c r="G805" s="243"/>
      <c r="H805" s="246">
        <v>8</v>
      </c>
      <c r="I805" s="247"/>
      <c r="J805" s="243"/>
      <c r="K805" s="243"/>
      <c r="L805" s="248"/>
      <c r="M805" s="249"/>
      <c r="N805" s="250"/>
      <c r="O805" s="250"/>
      <c r="P805" s="250"/>
      <c r="Q805" s="250"/>
      <c r="R805" s="250"/>
      <c r="S805" s="250"/>
      <c r="T805" s="251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2" t="s">
        <v>242</v>
      </c>
      <c r="AU805" s="252" t="s">
        <v>88</v>
      </c>
      <c r="AV805" s="14" t="s">
        <v>240</v>
      </c>
      <c r="AW805" s="14" t="s">
        <v>34</v>
      </c>
      <c r="AX805" s="14" t="s">
        <v>86</v>
      </c>
      <c r="AY805" s="252" t="s">
        <v>234</v>
      </c>
    </row>
    <row r="806" s="2" customFormat="1" ht="21.75" customHeight="1">
      <c r="A806" s="39"/>
      <c r="B806" s="40"/>
      <c r="C806" s="274" t="s">
        <v>1189</v>
      </c>
      <c r="D806" s="274" t="s">
        <v>307</v>
      </c>
      <c r="E806" s="275" t="s">
        <v>1190</v>
      </c>
      <c r="F806" s="276" t="s">
        <v>1191</v>
      </c>
      <c r="G806" s="277" t="s">
        <v>321</v>
      </c>
      <c r="H806" s="278">
        <v>8</v>
      </c>
      <c r="I806" s="279"/>
      <c r="J806" s="280">
        <f>ROUND(I806*H806,2)</f>
        <v>0</v>
      </c>
      <c r="K806" s="276" t="s">
        <v>239</v>
      </c>
      <c r="L806" s="281"/>
      <c r="M806" s="282" t="s">
        <v>1</v>
      </c>
      <c r="N806" s="283" t="s">
        <v>43</v>
      </c>
      <c r="O806" s="92"/>
      <c r="P806" s="226">
        <f>O806*H806</f>
        <v>0</v>
      </c>
      <c r="Q806" s="226">
        <v>0.002</v>
      </c>
      <c r="R806" s="226">
        <f>Q806*H806</f>
        <v>0.016</v>
      </c>
      <c r="S806" s="226">
        <v>0</v>
      </c>
      <c r="T806" s="227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28" t="s">
        <v>407</v>
      </c>
      <c r="AT806" s="228" t="s">
        <v>307</v>
      </c>
      <c r="AU806" s="228" t="s">
        <v>88</v>
      </c>
      <c r="AY806" s="18" t="s">
        <v>234</v>
      </c>
      <c r="BE806" s="229">
        <f>IF(N806="základní",J806,0)</f>
        <v>0</v>
      </c>
      <c r="BF806" s="229">
        <f>IF(N806="snížená",J806,0)</f>
        <v>0</v>
      </c>
      <c r="BG806" s="229">
        <f>IF(N806="zákl. přenesená",J806,0)</f>
        <v>0</v>
      </c>
      <c r="BH806" s="229">
        <f>IF(N806="sníž. přenesená",J806,0)</f>
        <v>0</v>
      </c>
      <c r="BI806" s="229">
        <f>IF(N806="nulová",J806,0)</f>
        <v>0</v>
      </c>
      <c r="BJ806" s="18" t="s">
        <v>86</v>
      </c>
      <c r="BK806" s="229">
        <f>ROUND(I806*H806,2)</f>
        <v>0</v>
      </c>
      <c r="BL806" s="18" t="s">
        <v>318</v>
      </c>
      <c r="BM806" s="228" t="s">
        <v>1192</v>
      </c>
    </row>
    <row r="807" s="2" customFormat="1" ht="24.15" customHeight="1">
      <c r="A807" s="39"/>
      <c r="B807" s="40"/>
      <c r="C807" s="217" t="s">
        <v>1193</v>
      </c>
      <c r="D807" s="217" t="s">
        <v>236</v>
      </c>
      <c r="E807" s="218" t="s">
        <v>1194</v>
      </c>
      <c r="F807" s="219" t="s">
        <v>1195</v>
      </c>
      <c r="G807" s="220" t="s">
        <v>321</v>
      </c>
      <c r="H807" s="221">
        <v>1</v>
      </c>
      <c r="I807" s="222"/>
      <c r="J807" s="223">
        <f>ROUND(I807*H807,2)</f>
        <v>0</v>
      </c>
      <c r="K807" s="219" t="s">
        <v>239</v>
      </c>
      <c r="L807" s="45"/>
      <c r="M807" s="224" t="s">
        <v>1</v>
      </c>
      <c r="N807" s="225" t="s">
        <v>43</v>
      </c>
      <c r="O807" s="92"/>
      <c r="P807" s="226">
        <f>O807*H807</f>
        <v>0</v>
      </c>
      <c r="Q807" s="226">
        <v>4.0000000000000003E-05</v>
      </c>
      <c r="R807" s="226">
        <f>Q807*H807</f>
        <v>4.0000000000000003E-05</v>
      </c>
      <c r="S807" s="226">
        <v>0</v>
      </c>
      <c r="T807" s="227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28" t="s">
        <v>318</v>
      </c>
      <c r="AT807" s="228" t="s">
        <v>236</v>
      </c>
      <c r="AU807" s="228" t="s">
        <v>88</v>
      </c>
      <c r="AY807" s="18" t="s">
        <v>234</v>
      </c>
      <c r="BE807" s="229">
        <f>IF(N807="základní",J807,0)</f>
        <v>0</v>
      </c>
      <c r="BF807" s="229">
        <f>IF(N807="snížená",J807,0)</f>
        <v>0</v>
      </c>
      <c r="BG807" s="229">
        <f>IF(N807="zákl. přenesená",J807,0)</f>
        <v>0</v>
      </c>
      <c r="BH807" s="229">
        <f>IF(N807="sníž. přenesená",J807,0)</f>
        <v>0</v>
      </c>
      <c r="BI807" s="229">
        <f>IF(N807="nulová",J807,0)</f>
        <v>0</v>
      </c>
      <c r="BJ807" s="18" t="s">
        <v>86</v>
      </c>
      <c r="BK807" s="229">
        <f>ROUND(I807*H807,2)</f>
        <v>0</v>
      </c>
      <c r="BL807" s="18" t="s">
        <v>318</v>
      </c>
      <c r="BM807" s="228" t="s">
        <v>1196</v>
      </c>
    </row>
    <row r="808" s="2" customFormat="1" ht="24.15" customHeight="1">
      <c r="A808" s="39"/>
      <c r="B808" s="40"/>
      <c r="C808" s="274" t="s">
        <v>1197</v>
      </c>
      <c r="D808" s="274" t="s">
        <v>307</v>
      </c>
      <c r="E808" s="275" t="s">
        <v>1198</v>
      </c>
      <c r="F808" s="276" t="s">
        <v>1199</v>
      </c>
      <c r="G808" s="277" t="s">
        <v>321</v>
      </c>
      <c r="H808" s="278">
        <v>1</v>
      </c>
      <c r="I808" s="279"/>
      <c r="J808" s="280">
        <f>ROUND(I808*H808,2)</f>
        <v>0</v>
      </c>
      <c r="K808" s="276" t="s">
        <v>239</v>
      </c>
      <c r="L808" s="281"/>
      <c r="M808" s="282" t="s">
        <v>1</v>
      </c>
      <c r="N808" s="283" t="s">
        <v>43</v>
      </c>
      <c r="O808" s="92"/>
      <c r="P808" s="226">
        <f>O808*H808</f>
        <v>0</v>
      </c>
      <c r="Q808" s="226">
        <v>0.0015200000000000001</v>
      </c>
      <c r="R808" s="226">
        <f>Q808*H808</f>
        <v>0.0015200000000000001</v>
      </c>
      <c r="S808" s="226">
        <v>0</v>
      </c>
      <c r="T808" s="227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28" t="s">
        <v>407</v>
      </c>
      <c r="AT808" s="228" t="s">
        <v>307</v>
      </c>
      <c r="AU808" s="228" t="s">
        <v>88</v>
      </c>
      <c r="AY808" s="18" t="s">
        <v>234</v>
      </c>
      <c r="BE808" s="229">
        <f>IF(N808="základní",J808,0)</f>
        <v>0</v>
      </c>
      <c r="BF808" s="229">
        <f>IF(N808="snížená",J808,0)</f>
        <v>0</v>
      </c>
      <c r="BG808" s="229">
        <f>IF(N808="zákl. přenesená",J808,0)</f>
        <v>0</v>
      </c>
      <c r="BH808" s="229">
        <f>IF(N808="sníž. přenesená",J808,0)</f>
        <v>0</v>
      </c>
      <c r="BI808" s="229">
        <f>IF(N808="nulová",J808,0)</f>
        <v>0</v>
      </c>
      <c r="BJ808" s="18" t="s">
        <v>86</v>
      </c>
      <c r="BK808" s="229">
        <f>ROUND(I808*H808,2)</f>
        <v>0</v>
      </c>
      <c r="BL808" s="18" t="s">
        <v>318</v>
      </c>
      <c r="BM808" s="228" t="s">
        <v>1200</v>
      </c>
    </row>
    <row r="809" s="2" customFormat="1" ht="16.5" customHeight="1">
      <c r="A809" s="39"/>
      <c r="B809" s="40"/>
      <c r="C809" s="217" t="s">
        <v>1201</v>
      </c>
      <c r="D809" s="217" t="s">
        <v>236</v>
      </c>
      <c r="E809" s="218" t="s">
        <v>1202</v>
      </c>
      <c r="F809" s="219" t="s">
        <v>1203</v>
      </c>
      <c r="G809" s="220" t="s">
        <v>321</v>
      </c>
      <c r="H809" s="221">
        <v>10</v>
      </c>
      <c r="I809" s="222"/>
      <c r="J809" s="223">
        <f>ROUND(I809*H809,2)</f>
        <v>0</v>
      </c>
      <c r="K809" s="219" t="s">
        <v>239</v>
      </c>
      <c r="L809" s="45"/>
      <c r="M809" s="224" t="s">
        <v>1</v>
      </c>
      <c r="N809" s="225" t="s">
        <v>43</v>
      </c>
      <c r="O809" s="92"/>
      <c r="P809" s="226">
        <f>O809*H809</f>
        <v>0</v>
      </c>
      <c r="Q809" s="226">
        <v>0</v>
      </c>
      <c r="R809" s="226">
        <f>Q809*H809</f>
        <v>0</v>
      </c>
      <c r="S809" s="226">
        <v>0.00084999999999999995</v>
      </c>
      <c r="T809" s="227">
        <f>S809*H809</f>
        <v>0.0084999999999999989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28" t="s">
        <v>318</v>
      </c>
      <c r="AT809" s="228" t="s">
        <v>236</v>
      </c>
      <c r="AU809" s="228" t="s">
        <v>88</v>
      </c>
      <c r="AY809" s="18" t="s">
        <v>234</v>
      </c>
      <c r="BE809" s="229">
        <f>IF(N809="základní",J809,0)</f>
        <v>0</v>
      </c>
      <c r="BF809" s="229">
        <f>IF(N809="snížená",J809,0)</f>
        <v>0</v>
      </c>
      <c r="BG809" s="229">
        <f>IF(N809="zákl. přenesená",J809,0)</f>
        <v>0</v>
      </c>
      <c r="BH809" s="229">
        <f>IF(N809="sníž. přenesená",J809,0)</f>
        <v>0</v>
      </c>
      <c r="BI809" s="229">
        <f>IF(N809="nulová",J809,0)</f>
        <v>0</v>
      </c>
      <c r="BJ809" s="18" t="s">
        <v>86</v>
      </c>
      <c r="BK809" s="229">
        <f>ROUND(I809*H809,2)</f>
        <v>0</v>
      </c>
      <c r="BL809" s="18" t="s">
        <v>318</v>
      </c>
      <c r="BM809" s="228" t="s">
        <v>1204</v>
      </c>
    </row>
    <row r="810" s="13" customFormat="1">
      <c r="A810" s="13"/>
      <c r="B810" s="230"/>
      <c r="C810" s="231"/>
      <c r="D810" s="232" t="s">
        <v>242</v>
      </c>
      <c r="E810" s="233" t="s">
        <v>1</v>
      </c>
      <c r="F810" s="234" t="s">
        <v>290</v>
      </c>
      <c r="G810" s="231"/>
      <c r="H810" s="235">
        <v>10</v>
      </c>
      <c r="I810" s="236"/>
      <c r="J810" s="231"/>
      <c r="K810" s="231"/>
      <c r="L810" s="237"/>
      <c r="M810" s="238"/>
      <c r="N810" s="239"/>
      <c r="O810" s="239"/>
      <c r="P810" s="239"/>
      <c r="Q810" s="239"/>
      <c r="R810" s="239"/>
      <c r="S810" s="239"/>
      <c r="T810" s="240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1" t="s">
        <v>242</v>
      </c>
      <c r="AU810" s="241" t="s">
        <v>88</v>
      </c>
      <c r="AV810" s="13" t="s">
        <v>88</v>
      </c>
      <c r="AW810" s="13" t="s">
        <v>34</v>
      </c>
      <c r="AX810" s="13" t="s">
        <v>78</v>
      </c>
      <c r="AY810" s="241" t="s">
        <v>234</v>
      </c>
    </row>
    <row r="811" s="14" customFormat="1">
      <c r="A811" s="14"/>
      <c r="B811" s="242"/>
      <c r="C811" s="243"/>
      <c r="D811" s="232" t="s">
        <v>242</v>
      </c>
      <c r="E811" s="244" t="s">
        <v>1</v>
      </c>
      <c r="F811" s="245" t="s">
        <v>244</v>
      </c>
      <c r="G811" s="243"/>
      <c r="H811" s="246">
        <v>10</v>
      </c>
      <c r="I811" s="247"/>
      <c r="J811" s="243"/>
      <c r="K811" s="243"/>
      <c r="L811" s="248"/>
      <c r="M811" s="249"/>
      <c r="N811" s="250"/>
      <c r="O811" s="250"/>
      <c r="P811" s="250"/>
      <c r="Q811" s="250"/>
      <c r="R811" s="250"/>
      <c r="S811" s="250"/>
      <c r="T811" s="251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2" t="s">
        <v>242</v>
      </c>
      <c r="AU811" s="252" t="s">
        <v>88</v>
      </c>
      <c r="AV811" s="14" t="s">
        <v>240</v>
      </c>
      <c r="AW811" s="14" t="s">
        <v>34</v>
      </c>
      <c r="AX811" s="14" t="s">
        <v>86</v>
      </c>
      <c r="AY811" s="252" t="s">
        <v>234</v>
      </c>
    </row>
    <row r="812" s="2" customFormat="1" ht="24.15" customHeight="1">
      <c r="A812" s="39"/>
      <c r="B812" s="40"/>
      <c r="C812" s="217" t="s">
        <v>1205</v>
      </c>
      <c r="D812" s="217" t="s">
        <v>236</v>
      </c>
      <c r="E812" s="218" t="s">
        <v>1206</v>
      </c>
      <c r="F812" s="219" t="s">
        <v>1207</v>
      </c>
      <c r="G812" s="220" t="s">
        <v>321</v>
      </c>
      <c r="H812" s="221">
        <v>8</v>
      </c>
      <c r="I812" s="222"/>
      <c r="J812" s="223">
        <f>ROUND(I812*H812,2)</f>
        <v>0</v>
      </c>
      <c r="K812" s="219" t="s">
        <v>239</v>
      </c>
      <c r="L812" s="45"/>
      <c r="M812" s="224" t="s">
        <v>1</v>
      </c>
      <c r="N812" s="225" t="s">
        <v>43</v>
      </c>
      <c r="O812" s="92"/>
      <c r="P812" s="226">
        <f>O812*H812</f>
        <v>0</v>
      </c>
      <c r="Q812" s="226">
        <v>0.00024000000000000001</v>
      </c>
      <c r="R812" s="226">
        <f>Q812*H812</f>
        <v>0.0019200000000000001</v>
      </c>
      <c r="S812" s="226">
        <v>0</v>
      </c>
      <c r="T812" s="227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28" t="s">
        <v>318</v>
      </c>
      <c r="AT812" s="228" t="s">
        <v>236</v>
      </c>
      <c r="AU812" s="228" t="s">
        <v>88</v>
      </c>
      <c r="AY812" s="18" t="s">
        <v>234</v>
      </c>
      <c r="BE812" s="229">
        <f>IF(N812="základní",J812,0)</f>
        <v>0</v>
      </c>
      <c r="BF812" s="229">
        <f>IF(N812="snížená",J812,0)</f>
        <v>0</v>
      </c>
      <c r="BG812" s="229">
        <f>IF(N812="zákl. přenesená",J812,0)</f>
        <v>0</v>
      </c>
      <c r="BH812" s="229">
        <f>IF(N812="sníž. přenesená",J812,0)</f>
        <v>0</v>
      </c>
      <c r="BI812" s="229">
        <f>IF(N812="nulová",J812,0)</f>
        <v>0</v>
      </c>
      <c r="BJ812" s="18" t="s">
        <v>86</v>
      </c>
      <c r="BK812" s="229">
        <f>ROUND(I812*H812,2)</f>
        <v>0</v>
      </c>
      <c r="BL812" s="18" t="s">
        <v>318</v>
      </c>
      <c r="BM812" s="228" t="s">
        <v>1208</v>
      </c>
    </row>
    <row r="813" s="13" customFormat="1">
      <c r="A813" s="13"/>
      <c r="B813" s="230"/>
      <c r="C813" s="231"/>
      <c r="D813" s="232" t="s">
        <v>242</v>
      </c>
      <c r="E813" s="233" t="s">
        <v>1</v>
      </c>
      <c r="F813" s="234" t="s">
        <v>1209</v>
      </c>
      <c r="G813" s="231"/>
      <c r="H813" s="235">
        <v>7</v>
      </c>
      <c r="I813" s="236"/>
      <c r="J813" s="231"/>
      <c r="K813" s="231"/>
      <c r="L813" s="237"/>
      <c r="M813" s="238"/>
      <c r="N813" s="239"/>
      <c r="O813" s="239"/>
      <c r="P813" s="239"/>
      <c r="Q813" s="239"/>
      <c r="R813" s="239"/>
      <c r="S813" s="239"/>
      <c r="T813" s="240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1" t="s">
        <v>242</v>
      </c>
      <c r="AU813" s="241" t="s">
        <v>88</v>
      </c>
      <c r="AV813" s="13" t="s">
        <v>88</v>
      </c>
      <c r="AW813" s="13" t="s">
        <v>34</v>
      </c>
      <c r="AX813" s="13" t="s">
        <v>78</v>
      </c>
      <c r="AY813" s="241" t="s">
        <v>234</v>
      </c>
    </row>
    <row r="814" s="13" customFormat="1">
      <c r="A814" s="13"/>
      <c r="B814" s="230"/>
      <c r="C814" s="231"/>
      <c r="D814" s="232" t="s">
        <v>242</v>
      </c>
      <c r="E814" s="233" t="s">
        <v>1</v>
      </c>
      <c r="F814" s="234" t="s">
        <v>1210</v>
      </c>
      <c r="G814" s="231"/>
      <c r="H814" s="235">
        <v>1</v>
      </c>
      <c r="I814" s="236"/>
      <c r="J814" s="231"/>
      <c r="K814" s="231"/>
      <c r="L814" s="237"/>
      <c r="M814" s="238"/>
      <c r="N814" s="239"/>
      <c r="O814" s="239"/>
      <c r="P814" s="239"/>
      <c r="Q814" s="239"/>
      <c r="R814" s="239"/>
      <c r="S814" s="239"/>
      <c r="T814" s="24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1" t="s">
        <v>242</v>
      </c>
      <c r="AU814" s="241" t="s">
        <v>88</v>
      </c>
      <c r="AV814" s="13" t="s">
        <v>88</v>
      </c>
      <c r="AW814" s="13" t="s">
        <v>34</v>
      </c>
      <c r="AX814" s="13" t="s">
        <v>78</v>
      </c>
      <c r="AY814" s="241" t="s">
        <v>234</v>
      </c>
    </row>
    <row r="815" s="14" customFormat="1">
      <c r="A815" s="14"/>
      <c r="B815" s="242"/>
      <c r="C815" s="243"/>
      <c r="D815" s="232" t="s">
        <v>242</v>
      </c>
      <c r="E815" s="244" t="s">
        <v>1</v>
      </c>
      <c r="F815" s="245" t="s">
        <v>244</v>
      </c>
      <c r="G815" s="243"/>
      <c r="H815" s="246">
        <v>8</v>
      </c>
      <c r="I815" s="247"/>
      <c r="J815" s="243"/>
      <c r="K815" s="243"/>
      <c r="L815" s="248"/>
      <c r="M815" s="249"/>
      <c r="N815" s="250"/>
      <c r="O815" s="250"/>
      <c r="P815" s="250"/>
      <c r="Q815" s="250"/>
      <c r="R815" s="250"/>
      <c r="S815" s="250"/>
      <c r="T815" s="25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2" t="s">
        <v>242</v>
      </c>
      <c r="AU815" s="252" t="s">
        <v>88</v>
      </c>
      <c r="AV815" s="14" t="s">
        <v>240</v>
      </c>
      <c r="AW815" s="14" t="s">
        <v>34</v>
      </c>
      <c r="AX815" s="14" t="s">
        <v>86</v>
      </c>
      <c r="AY815" s="252" t="s">
        <v>234</v>
      </c>
    </row>
    <row r="816" s="2" customFormat="1" ht="24.15" customHeight="1">
      <c r="A816" s="39"/>
      <c r="B816" s="40"/>
      <c r="C816" s="217" t="s">
        <v>1211</v>
      </c>
      <c r="D816" s="217" t="s">
        <v>236</v>
      </c>
      <c r="E816" s="218" t="s">
        <v>1212</v>
      </c>
      <c r="F816" s="219" t="s">
        <v>1213</v>
      </c>
      <c r="G816" s="220" t="s">
        <v>978</v>
      </c>
      <c r="H816" s="288"/>
      <c r="I816" s="222"/>
      <c r="J816" s="223">
        <f>ROUND(I816*H816,2)</f>
        <v>0</v>
      </c>
      <c r="K816" s="219" t="s">
        <v>239</v>
      </c>
      <c r="L816" s="45"/>
      <c r="M816" s="224" t="s">
        <v>1</v>
      </c>
      <c r="N816" s="225" t="s">
        <v>43</v>
      </c>
      <c r="O816" s="92"/>
      <c r="P816" s="226">
        <f>O816*H816</f>
        <v>0</v>
      </c>
      <c r="Q816" s="226">
        <v>0</v>
      </c>
      <c r="R816" s="226">
        <f>Q816*H816</f>
        <v>0</v>
      </c>
      <c r="S816" s="226">
        <v>0</v>
      </c>
      <c r="T816" s="227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28" t="s">
        <v>318</v>
      </c>
      <c r="AT816" s="228" t="s">
        <v>236</v>
      </c>
      <c r="AU816" s="228" t="s">
        <v>88</v>
      </c>
      <c r="AY816" s="18" t="s">
        <v>234</v>
      </c>
      <c r="BE816" s="229">
        <f>IF(N816="základní",J816,0)</f>
        <v>0</v>
      </c>
      <c r="BF816" s="229">
        <f>IF(N816="snížená",J816,0)</f>
        <v>0</v>
      </c>
      <c r="BG816" s="229">
        <f>IF(N816="zákl. přenesená",J816,0)</f>
        <v>0</v>
      </c>
      <c r="BH816" s="229">
        <f>IF(N816="sníž. přenesená",J816,0)</f>
        <v>0</v>
      </c>
      <c r="BI816" s="229">
        <f>IF(N816="nulová",J816,0)</f>
        <v>0</v>
      </c>
      <c r="BJ816" s="18" t="s">
        <v>86</v>
      </c>
      <c r="BK816" s="229">
        <f>ROUND(I816*H816,2)</f>
        <v>0</v>
      </c>
      <c r="BL816" s="18" t="s">
        <v>318</v>
      </c>
      <c r="BM816" s="228" t="s">
        <v>1214</v>
      </c>
    </row>
    <row r="817" s="2" customFormat="1" ht="24.15" customHeight="1">
      <c r="A817" s="39"/>
      <c r="B817" s="40"/>
      <c r="C817" s="217" t="s">
        <v>1215</v>
      </c>
      <c r="D817" s="217" t="s">
        <v>236</v>
      </c>
      <c r="E817" s="218" t="s">
        <v>1216</v>
      </c>
      <c r="F817" s="219" t="s">
        <v>1217</v>
      </c>
      <c r="G817" s="220" t="s">
        <v>978</v>
      </c>
      <c r="H817" s="288"/>
      <c r="I817" s="222"/>
      <c r="J817" s="223">
        <f>ROUND(I817*H817,2)</f>
        <v>0</v>
      </c>
      <c r="K817" s="219" t="s">
        <v>239</v>
      </c>
      <c r="L817" s="45"/>
      <c r="M817" s="224" t="s">
        <v>1</v>
      </c>
      <c r="N817" s="225" t="s">
        <v>43</v>
      </c>
      <c r="O817" s="92"/>
      <c r="P817" s="226">
        <f>O817*H817</f>
        <v>0</v>
      </c>
      <c r="Q817" s="226">
        <v>0</v>
      </c>
      <c r="R817" s="226">
        <f>Q817*H817</f>
        <v>0</v>
      </c>
      <c r="S817" s="226">
        <v>0</v>
      </c>
      <c r="T817" s="227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28" t="s">
        <v>318</v>
      </c>
      <c r="AT817" s="228" t="s">
        <v>236</v>
      </c>
      <c r="AU817" s="228" t="s">
        <v>88</v>
      </c>
      <c r="AY817" s="18" t="s">
        <v>234</v>
      </c>
      <c r="BE817" s="229">
        <f>IF(N817="základní",J817,0)</f>
        <v>0</v>
      </c>
      <c r="BF817" s="229">
        <f>IF(N817="snížená",J817,0)</f>
        <v>0</v>
      </c>
      <c r="BG817" s="229">
        <f>IF(N817="zákl. přenesená",J817,0)</f>
        <v>0</v>
      </c>
      <c r="BH817" s="229">
        <f>IF(N817="sníž. přenesená",J817,0)</f>
        <v>0</v>
      </c>
      <c r="BI817" s="229">
        <f>IF(N817="nulová",J817,0)</f>
        <v>0</v>
      </c>
      <c r="BJ817" s="18" t="s">
        <v>86</v>
      </c>
      <c r="BK817" s="229">
        <f>ROUND(I817*H817,2)</f>
        <v>0</v>
      </c>
      <c r="BL817" s="18" t="s">
        <v>318</v>
      </c>
      <c r="BM817" s="228" t="s">
        <v>1218</v>
      </c>
    </row>
    <row r="818" s="12" customFormat="1" ht="22.8" customHeight="1">
      <c r="A818" s="12"/>
      <c r="B818" s="201"/>
      <c r="C818" s="202"/>
      <c r="D818" s="203" t="s">
        <v>77</v>
      </c>
      <c r="E818" s="215" t="s">
        <v>1219</v>
      </c>
      <c r="F818" s="215" t="s">
        <v>1220</v>
      </c>
      <c r="G818" s="202"/>
      <c r="H818" s="202"/>
      <c r="I818" s="205"/>
      <c r="J818" s="216">
        <f>BK818</f>
        <v>0</v>
      </c>
      <c r="K818" s="202"/>
      <c r="L818" s="207"/>
      <c r="M818" s="208"/>
      <c r="N818" s="209"/>
      <c r="O818" s="209"/>
      <c r="P818" s="210">
        <f>SUM(P819:P826)</f>
        <v>0</v>
      </c>
      <c r="Q818" s="209"/>
      <c r="R818" s="210">
        <f>SUM(R819:R826)</f>
        <v>0.01915</v>
      </c>
      <c r="S818" s="209"/>
      <c r="T818" s="211">
        <f>SUM(T819:T826)</f>
        <v>0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212" t="s">
        <v>88</v>
      </c>
      <c r="AT818" s="213" t="s">
        <v>77</v>
      </c>
      <c r="AU818" s="213" t="s">
        <v>86</v>
      </c>
      <c r="AY818" s="212" t="s">
        <v>234</v>
      </c>
      <c r="BK818" s="214">
        <f>SUM(BK819:BK826)</f>
        <v>0</v>
      </c>
    </row>
    <row r="819" s="2" customFormat="1" ht="33" customHeight="1">
      <c r="A819" s="39"/>
      <c r="B819" s="40"/>
      <c r="C819" s="217" t="s">
        <v>1221</v>
      </c>
      <c r="D819" s="217" t="s">
        <v>236</v>
      </c>
      <c r="E819" s="218" t="s">
        <v>1222</v>
      </c>
      <c r="F819" s="219" t="s">
        <v>1223</v>
      </c>
      <c r="G819" s="220" t="s">
        <v>1118</v>
      </c>
      <c r="H819" s="221">
        <v>1</v>
      </c>
      <c r="I819" s="222"/>
      <c r="J819" s="223">
        <f>ROUND(I819*H819,2)</f>
        <v>0</v>
      </c>
      <c r="K819" s="219" t="s">
        <v>239</v>
      </c>
      <c r="L819" s="45"/>
      <c r="M819" s="224" t="s">
        <v>1</v>
      </c>
      <c r="N819" s="225" t="s">
        <v>43</v>
      </c>
      <c r="O819" s="92"/>
      <c r="P819" s="226">
        <f>O819*H819</f>
        <v>0</v>
      </c>
      <c r="Q819" s="226">
        <v>0.017649999999999999</v>
      </c>
      <c r="R819" s="226">
        <f>Q819*H819</f>
        <v>0.017649999999999999</v>
      </c>
      <c r="S819" s="226">
        <v>0</v>
      </c>
      <c r="T819" s="227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28" t="s">
        <v>318</v>
      </c>
      <c r="AT819" s="228" t="s">
        <v>236</v>
      </c>
      <c r="AU819" s="228" t="s">
        <v>88</v>
      </c>
      <c r="AY819" s="18" t="s">
        <v>234</v>
      </c>
      <c r="BE819" s="229">
        <f>IF(N819="základní",J819,0)</f>
        <v>0</v>
      </c>
      <c r="BF819" s="229">
        <f>IF(N819="snížená",J819,0)</f>
        <v>0</v>
      </c>
      <c r="BG819" s="229">
        <f>IF(N819="zákl. přenesená",J819,0)</f>
        <v>0</v>
      </c>
      <c r="BH819" s="229">
        <f>IF(N819="sníž. přenesená",J819,0)</f>
        <v>0</v>
      </c>
      <c r="BI819" s="229">
        <f>IF(N819="nulová",J819,0)</f>
        <v>0</v>
      </c>
      <c r="BJ819" s="18" t="s">
        <v>86</v>
      </c>
      <c r="BK819" s="229">
        <f>ROUND(I819*H819,2)</f>
        <v>0</v>
      </c>
      <c r="BL819" s="18" t="s">
        <v>318</v>
      </c>
      <c r="BM819" s="228" t="s">
        <v>1224</v>
      </c>
    </row>
    <row r="820" s="13" customFormat="1">
      <c r="A820" s="13"/>
      <c r="B820" s="230"/>
      <c r="C820" s="231"/>
      <c r="D820" s="232" t="s">
        <v>242</v>
      </c>
      <c r="E820" s="233" t="s">
        <v>1</v>
      </c>
      <c r="F820" s="234" t="s">
        <v>86</v>
      </c>
      <c r="G820" s="231"/>
      <c r="H820" s="235">
        <v>1</v>
      </c>
      <c r="I820" s="236"/>
      <c r="J820" s="231"/>
      <c r="K820" s="231"/>
      <c r="L820" s="237"/>
      <c r="M820" s="238"/>
      <c r="N820" s="239"/>
      <c r="O820" s="239"/>
      <c r="P820" s="239"/>
      <c r="Q820" s="239"/>
      <c r="R820" s="239"/>
      <c r="S820" s="239"/>
      <c r="T820" s="240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1" t="s">
        <v>242</v>
      </c>
      <c r="AU820" s="241" t="s">
        <v>88</v>
      </c>
      <c r="AV820" s="13" t="s">
        <v>88</v>
      </c>
      <c r="AW820" s="13" t="s">
        <v>34</v>
      </c>
      <c r="AX820" s="13" t="s">
        <v>78</v>
      </c>
      <c r="AY820" s="241" t="s">
        <v>234</v>
      </c>
    </row>
    <row r="821" s="14" customFormat="1">
      <c r="A821" s="14"/>
      <c r="B821" s="242"/>
      <c r="C821" s="243"/>
      <c r="D821" s="232" t="s">
        <v>242</v>
      </c>
      <c r="E821" s="244" t="s">
        <v>1</v>
      </c>
      <c r="F821" s="245" t="s">
        <v>244</v>
      </c>
      <c r="G821" s="243"/>
      <c r="H821" s="246">
        <v>1</v>
      </c>
      <c r="I821" s="247"/>
      <c r="J821" s="243"/>
      <c r="K821" s="243"/>
      <c r="L821" s="248"/>
      <c r="M821" s="249"/>
      <c r="N821" s="250"/>
      <c r="O821" s="250"/>
      <c r="P821" s="250"/>
      <c r="Q821" s="250"/>
      <c r="R821" s="250"/>
      <c r="S821" s="250"/>
      <c r="T821" s="25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2" t="s">
        <v>242</v>
      </c>
      <c r="AU821" s="252" t="s">
        <v>88</v>
      </c>
      <c r="AV821" s="14" t="s">
        <v>240</v>
      </c>
      <c r="AW821" s="14" t="s">
        <v>34</v>
      </c>
      <c r="AX821" s="14" t="s">
        <v>86</v>
      </c>
      <c r="AY821" s="252" t="s">
        <v>234</v>
      </c>
    </row>
    <row r="822" s="2" customFormat="1" ht="16.5" customHeight="1">
      <c r="A822" s="39"/>
      <c r="B822" s="40"/>
      <c r="C822" s="217" t="s">
        <v>1225</v>
      </c>
      <c r="D822" s="217" t="s">
        <v>236</v>
      </c>
      <c r="E822" s="218" t="s">
        <v>1226</v>
      </c>
      <c r="F822" s="219" t="s">
        <v>1227</v>
      </c>
      <c r="G822" s="220" t="s">
        <v>1118</v>
      </c>
      <c r="H822" s="221">
        <v>3</v>
      </c>
      <c r="I822" s="222"/>
      <c r="J822" s="223">
        <f>ROUND(I822*H822,2)</f>
        <v>0</v>
      </c>
      <c r="K822" s="219" t="s">
        <v>239</v>
      </c>
      <c r="L822" s="45"/>
      <c r="M822" s="224" t="s">
        <v>1</v>
      </c>
      <c r="N822" s="225" t="s">
        <v>43</v>
      </c>
      <c r="O822" s="92"/>
      <c r="P822" s="226">
        <f>O822*H822</f>
        <v>0</v>
      </c>
      <c r="Q822" s="226">
        <v>0.00050000000000000001</v>
      </c>
      <c r="R822" s="226">
        <f>Q822*H822</f>
        <v>0.0015</v>
      </c>
      <c r="S822" s="226">
        <v>0</v>
      </c>
      <c r="T822" s="227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28" t="s">
        <v>318</v>
      </c>
      <c r="AT822" s="228" t="s">
        <v>236</v>
      </c>
      <c r="AU822" s="228" t="s">
        <v>88</v>
      </c>
      <c r="AY822" s="18" t="s">
        <v>234</v>
      </c>
      <c r="BE822" s="229">
        <f>IF(N822="základní",J822,0)</f>
        <v>0</v>
      </c>
      <c r="BF822" s="229">
        <f>IF(N822="snížená",J822,0)</f>
        <v>0</v>
      </c>
      <c r="BG822" s="229">
        <f>IF(N822="zákl. přenesená",J822,0)</f>
        <v>0</v>
      </c>
      <c r="BH822" s="229">
        <f>IF(N822="sníž. přenesená",J822,0)</f>
        <v>0</v>
      </c>
      <c r="BI822" s="229">
        <f>IF(N822="nulová",J822,0)</f>
        <v>0</v>
      </c>
      <c r="BJ822" s="18" t="s">
        <v>86</v>
      </c>
      <c r="BK822" s="229">
        <f>ROUND(I822*H822,2)</f>
        <v>0</v>
      </c>
      <c r="BL822" s="18" t="s">
        <v>318</v>
      </c>
      <c r="BM822" s="228" t="s">
        <v>1228</v>
      </c>
    </row>
    <row r="823" s="13" customFormat="1">
      <c r="A823" s="13"/>
      <c r="B823" s="230"/>
      <c r="C823" s="231"/>
      <c r="D823" s="232" t="s">
        <v>242</v>
      </c>
      <c r="E823" s="233" t="s">
        <v>1</v>
      </c>
      <c r="F823" s="234" t="s">
        <v>93</v>
      </c>
      <c r="G823" s="231"/>
      <c r="H823" s="235">
        <v>3</v>
      </c>
      <c r="I823" s="236"/>
      <c r="J823" s="231"/>
      <c r="K823" s="231"/>
      <c r="L823" s="237"/>
      <c r="M823" s="238"/>
      <c r="N823" s="239"/>
      <c r="O823" s="239"/>
      <c r="P823" s="239"/>
      <c r="Q823" s="239"/>
      <c r="R823" s="239"/>
      <c r="S823" s="239"/>
      <c r="T823" s="240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1" t="s">
        <v>242</v>
      </c>
      <c r="AU823" s="241" t="s">
        <v>88</v>
      </c>
      <c r="AV823" s="13" t="s">
        <v>88</v>
      </c>
      <c r="AW823" s="13" t="s">
        <v>34</v>
      </c>
      <c r="AX823" s="13" t="s">
        <v>78</v>
      </c>
      <c r="AY823" s="241" t="s">
        <v>234</v>
      </c>
    </row>
    <row r="824" s="14" customFormat="1">
      <c r="A824" s="14"/>
      <c r="B824" s="242"/>
      <c r="C824" s="243"/>
      <c r="D824" s="232" t="s">
        <v>242</v>
      </c>
      <c r="E824" s="244" t="s">
        <v>1</v>
      </c>
      <c r="F824" s="245" t="s">
        <v>244</v>
      </c>
      <c r="G824" s="243"/>
      <c r="H824" s="246">
        <v>3</v>
      </c>
      <c r="I824" s="247"/>
      <c r="J824" s="243"/>
      <c r="K824" s="243"/>
      <c r="L824" s="248"/>
      <c r="M824" s="249"/>
      <c r="N824" s="250"/>
      <c r="O824" s="250"/>
      <c r="P824" s="250"/>
      <c r="Q824" s="250"/>
      <c r="R824" s="250"/>
      <c r="S824" s="250"/>
      <c r="T824" s="251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2" t="s">
        <v>242</v>
      </c>
      <c r="AU824" s="252" t="s">
        <v>88</v>
      </c>
      <c r="AV824" s="14" t="s">
        <v>240</v>
      </c>
      <c r="AW824" s="14" t="s">
        <v>34</v>
      </c>
      <c r="AX824" s="14" t="s">
        <v>86</v>
      </c>
      <c r="AY824" s="252" t="s">
        <v>234</v>
      </c>
    </row>
    <row r="825" s="2" customFormat="1" ht="24.15" customHeight="1">
      <c r="A825" s="39"/>
      <c r="B825" s="40"/>
      <c r="C825" s="217" t="s">
        <v>1229</v>
      </c>
      <c r="D825" s="217" t="s">
        <v>236</v>
      </c>
      <c r="E825" s="218" t="s">
        <v>1230</v>
      </c>
      <c r="F825" s="219" t="s">
        <v>1231</v>
      </c>
      <c r="G825" s="220" t="s">
        <v>978</v>
      </c>
      <c r="H825" s="288"/>
      <c r="I825" s="222"/>
      <c r="J825" s="223">
        <f>ROUND(I825*H825,2)</f>
        <v>0</v>
      </c>
      <c r="K825" s="219" t="s">
        <v>239</v>
      </c>
      <c r="L825" s="45"/>
      <c r="M825" s="224" t="s">
        <v>1</v>
      </c>
      <c r="N825" s="225" t="s">
        <v>43</v>
      </c>
      <c r="O825" s="92"/>
      <c r="P825" s="226">
        <f>O825*H825</f>
        <v>0</v>
      </c>
      <c r="Q825" s="226">
        <v>0</v>
      </c>
      <c r="R825" s="226">
        <f>Q825*H825</f>
        <v>0</v>
      </c>
      <c r="S825" s="226">
        <v>0</v>
      </c>
      <c r="T825" s="227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28" t="s">
        <v>318</v>
      </c>
      <c r="AT825" s="228" t="s">
        <v>236</v>
      </c>
      <c r="AU825" s="228" t="s">
        <v>88</v>
      </c>
      <c r="AY825" s="18" t="s">
        <v>234</v>
      </c>
      <c r="BE825" s="229">
        <f>IF(N825="základní",J825,0)</f>
        <v>0</v>
      </c>
      <c r="BF825" s="229">
        <f>IF(N825="snížená",J825,0)</f>
        <v>0</v>
      </c>
      <c r="BG825" s="229">
        <f>IF(N825="zákl. přenesená",J825,0)</f>
        <v>0</v>
      </c>
      <c r="BH825" s="229">
        <f>IF(N825="sníž. přenesená",J825,0)</f>
        <v>0</v>
      </c>
      <c r="BI825" s="229">
        <f>IF(N825="nulová",J825,0)</f>
        <v>0</v>
      </c>
      <c r="BJ825" s="18" t="s">
        <v>86</v>
      </c>
      <c r="BK825" s="229">
        <f>ROUND(I825*H825,2)</f>
        <v>0</v>
      </c>
      <c r="BL825" s="18" t="s">
        <v>318</v>
      </c>
      <c r="BM825" s="228" t="s">
        <v>1232</v>
      </c>
    </row>
    <row r="826" s="2" customFormat="1" ht="24.15" customHeight="1">
      <c r="A826" s="39"/>
      <c r="B826" s="40"/>
      <c r="C826" s="217" t="s">
        <v>1233</v>
      </c>
      <c r="D826" s="217" t="s">
        <v>236</v>
      </c>
      <c r="E826" s="218" t="s">
        <v>1234</v>
      </c>
      <c r="F826" s="219" t="s">
        <v>1235</v>
      </c>
      <c r="G826" s="220" t="s">
        <v>978</v>
      </c>
      <c r="H826" s="288"/>
      <c r="I826" s="222"/>
      <c r="J826" s="223">
        <f>ROUND(I826*H826,2)</f>
        <v>0</v>
      </c>
      <c r="K826" s="219" t="s">
        <v>239</v>
      </c>
      <c r="L826" s="45"/>
      <c r="M826" s="224" t="s">
        <v>1</v>
      </c>
      <c r="N826" s="225" t="s">
        <v>43</v>
      </c>
      <c r="O826" s="92"/>
      <c r="P826" s="226">
        <f>O826*H826</f>
        <v>0</v>
      </c>
      <c r="Q826" s="226">
        <v>0</v>
      </c>
      <c r="R826" s="226">
        <f>Q826*H826</f>
        <v>0</v>
      </c>
      <c r="S826" s="226">
        <v>0</v>
      </c>
      <c r="T826" s="227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28" t="s">
        <v>318</v>
      </c>
      <c r="AT826" s="228" t="s">
        <v>236</v>
      </c>
      <c r="AU826" s="228" t="s">
        <v>88</v>
      </c>
      <c r="AY826" s="18" t="s">
        <v>234</v>
      </c>
      <c r="BE826" s="229">
        <f>IF(N826="základní",J826,0)</f>
        <v>0</v>
      </c>
      <c r="BF826" s="229">
        <f>IF(N826="snížená",J826,0)</f>
        <v>0</v>
      </c>
      <c r="BG826" s="229">
        <f>IF(N826="zákl. přenesená",J826,0)</f>
        <v>0</v>
      </c>
      <c r="BH826" s="229">
        <f>IF(N826="sníž. přenesená",J826,0)</f>
        <v>0</v>
      </c>
      <c r="BI826" s="229">
        <f>IF(N826="nulová",J826,0)</f>
        <v>0</v>
      </c>
      <c r="BJ826" s="18" t="s">
        <v>86</v>
      </c>
      <c r="BK826" s="229">
        <f>ROUND(I826*H826,2)</f>
        <v>0</v>
      </c>
      <c r="BL826" s="18" t="s">
        <v>318</v>
      </c>
      <c r="BM826" s="228" t="s">
        <v>1236</v>
      </c>
    </row>
    <row r="827" s="12" customFormat="1" ht="22.8" customHeight="1">
      <c r="A827" s="12"/>
      <c r="B827" s="201"/>
      <c r="C827" s="202"/>
      <c r="D827" s="203" t="s">
        <v>77</v>
      </c>
      <c r="E827" s="215" t="s">
        <v>1237</v>
      </c>
      <c r="F827" s="215" t="s">
        <v>1238</v>
      </c>
      <c r="G827" s="202"/>
      <c r="H827" s="202"/>
      <c r="I827" s="205"/>
      <c r="J827" s="216">
        <f>BK827</f>
        <v>0</v>
      </c>
      <c r="K827" s="202"/>
      <c r="L827" s="207"/>
      <c r="M827" s="208"/>
      <c r="N827" s="209"/>
      <c r="O827" s="209"/>
      <c r="P827" s="210">
        <f>SUM(P828:P832)</f>
        <v>0</v>
      </c>
      <c r="Q827" s="209"/>
      <c r="R827" s="210">
        <f>SUM(R828:R832)</f>
        <v>0.0065000000000000006</v>
      </c>
      <c r="S827" s="209"/>
      <c r="T827" s="211">
        <f>SUM(T828:T832)</f>
        <v>0</v>
      </c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R827" s="212" t="s">
        <v>88</v>
      </c>
      <c r="AT827" s="213" t="s">
        <v>77</v>
      </c>
      <c r="AU827" s="213" t="s">
        <v>86</v>
      </c>
      <c r="AY827" s="212" t="s">
        <v>234</v>
      </c>
      <c r="BK827" s="214">
        <f>SUM(BK828:BK832)</f>
        <v>0</v>
      </c>
    </row>
    <row r="828" s="2" customFormat="1" ht="24.15" customHeight="1">
      <c r="A828" s="39"/>
      <c r="B828" s="40"/>
      <c r="C828" s="217" t="s">
        <v>1239</v>
      </c>
      <c r="D828" s="217" t="s">
        <v>236</v>
      </c>
      <c r="E828" s="218" t="s">
        <v>1240</v>
      </c>
      <c r="F828" s="219" t="s">
        <v>1241</v>
      </c>
      <c r="G828" s="220" t="s">
        <v>321</v>
      </c>
      <c r="H828" s="221">
        <v>10</v>
      </c>
      <c r="I828" s="222"/>
      <c r="J828" s="223">
        <f>ROUND(I828*H828,2)</f>
        <v>0</v>
      </c>
      <c r="K828" s="219" t="s">
        <v>239</v>
      </c>
      <c r="L828" s="45"/>
      <c r="M828" s="224" t="s">
        <v>1</v>
      </c>
      <c r="N828" s="225" t="s">
        <v>43</v>
      </c>
      <c r="O828" s="92"/>
      <c r="P828" s="226">
        <f>O828*H828</f>
        <v>0</v>
      </c>
      <c r="Q828" s="226">
        <v>0.00025999999999999998</v>
      </c>
      <c r="R828" s="226">
        <f>Q828*H828</f>
        <v>0.0025999999999999999</v>
      </c>
      <c r="S828" s="226">
        <v>0</v>
      </c>
      <c r="T828" s="227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28" t="s">
        <v>318</v>
      </c>
      <c r="AT828" s="228" t="s">
        <v>236</v>
      </c>
      <c r="AU828" s="228" t="s">
        <v>88</v>
      </c>
      <c r="AY828" s="18" t="s">
        <v>234</v>
      </c>
      <c r="BE828" s="229">
        <f>IF(N828="základní",J828,0)</f>
        <v>0</v>
      </c>
      <c r="BF828" s="229">
        <f>IF(N828="snížená",J828,0)</f>
        <v>0</v>
      </c>
      <c r="BG828" s="229">
        <f>IF(N828="zákl. přenesená",J828,0)</f>
        <v>0</v>
      </c>
      <c r="BH828" s="229">
        <f>IF(N828="sníž. přenesená",J828,0)</f>
        <v>0</v>
      </c>
      <c r="BI828" s="229">
        <f>IF(N828="nulová",J828,0)</f>
        <v>0</v>
      </c>
      <c r="BJ828" s="18" t="s">
        <v>86</v>
      </c>
      <c r="BK828" s="229">
        <f>ROUND(I828*H828,2)</f>
        <v>0</v>
      </c>
      <c r="BL828" s="18" t="s">
        <v>318</v>
      </c>
      <c r="BM828" s="228" t="s">
        <v>1242</v>
      </c>
    </row>
    <row r="829" s="2" customFormat="1" ht="24.15" customHeight="1">
      <c r="A829" s="39"/>
      <c r="B829" s="40"/>
      <c r="C829" s="217" t="s">
        <v>1243</v>
      </c>
      <c r="D829" s="217" t="s">
        <v>236</v>
      </c>
      <c r="E829" s="218" t="s">
        <v>1244</v>
      </c>
      <c r="F829" s="219" t="s">
        <v>1245</v>
      </c>
      <c r="G829" s="220" t="s">
        <v>321</v>
      </c>
      <c r="H829" s="221">
        <v>10</v>
      </c>
      <c r="I829" s="222"/>
      <c r="J829" s="223">
        <f>ROUND(I829*H829,2)</f>
        <v>0</v>
      </c>
      <c r="K829" s="219" t="s">
        <v>239</v>
      </c>
      <c r="L829" s="45"/>
      <c r="M829" s="224" t="s">
        <v>1</v>
      </c>
      <c r="N829" s="225" t="s">
        <v>43</v>
      </c>
      <c r="O829" s="92"/>
      <c r="P829" s="226">
        <f>O829*H829</f>
        <v>0</v>
      </c>
      <c r="Q829" s="226">
        <v>0.00013999999999999999</v>
      </c>
      <c r="R829" s="226">
        <f>Q829*H829</f>
        <v>0.0013999999999999998</v>
      </c>
      <c r="S829" s="226">
        <v>0</v>
      </c>
      <c r="T829" s="227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28" t="s">
        <v>318</v>
      </c>
      <c r="AT829" s="228" t="s">
        <v>236</v>
      </c>
      <c r="AU829" s="228" t="s">
        <v>88</v>
      </c>
      <c r="AY829" s="18" t="s">
        <v>234</v>
      </c>
      <c r="BE829" s="229">
        <f>IF(N829="základní",J829,0)</f>
        <v>0</v>
      </c>
      <c r="BF829" s="229">
        <f>IF(N829="snížená",J829,0)</f>
        <v>0</v>
      </c>
      <c r="BG829" s="229">
        <f>IF(N829="zákl. přenesená",J829,0)</f>
        <v>0</v>
      </c>
      <c r="BH829" s="229">
        <f>IF(N829="sníž. přenesená",J829,0)</f>
        <v>0</v>
      </c>
      <c r="BI829" s="229">
        <f>IF(N829="nulová",J829,0)</f>
        <v>0</v>
      </c>
      <c r="BJ829" s="18" t="s">
        <v>86</v>
      </c>
      <c r="BK829" s="229">
        <f>ROUND(I829*H829,2)</f>
        <v>0</v>
      </c>
      <c r="BL829" s="18" t="s">
        <v>318</v>
      </c>
      <c r="BM829" s="228" t="s">
        <v>1246</v>
      </c>
    </row>
    <row r="830" s="2" customFormat="1" ht="24.15" customHeight="1">
      <c r="A830" s="39"/>
      <c r="B830" s="40"/>
      <c r="C830" s="217" t="s">
        <v>1247</v>
      </c>
      <c r="D830" s="217" t="s">
        <v>236</v>
      </c>
      <c r="E830" s="218" t="s">
        <v>1248</v>
      </c>
      <c r="F830" s="219" t="s">
        <v>1249</v>
      </c>
      <c r="G830" s="220" t="s">
        <v>321</v>
      </c>
      <c r="H830" s="221">
        <v>10</v>
      </c>
      <c r="I830" s="222"/>
      <c r="J830" s="223">
        <f>ROUND(I830*H830,2)</f>
        <v>0</v>
      </c>
      <c r="K830" s="219" t="s">
        <v>239</v>
      </c>
      <c r="L830" s="45"/>
      <c r="M830" s="224" t="s">
        <v>1</v>
      </c>
      <c r="N830" s="225" t="s">
        <v>43</v>
      </c>
      <c r="O830" s="92"/>
      <c r="P830" s="226">
        <f>O830*H830</f>
        <v>0</v>
      </c>
      <c r="Q830" s="226">
        <v>0.00025000000000000001</v>
      </c>
      <c r="R830" s="226">
        <f>Q830*H830</f>
        <v>0.0025000000000000001</v>
      </c>
      <c r="S830" s="226">
        <v>0</v>
      </c>
      <c r="T830" s="227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28" t="s">
        <v>318</v>
      </c>
      <c r="AT830" s="228" t="s">
        <v>236</v>
      </c>
      <c r="AU830" s="228" t="s">
        <v>88</v>
      </c>
      <c r="AY830" s="18" t="s">
        <v>234</v>
      </c>
      <c r="BE830" s="229">
        <f>IF(N830="základní",J830,0)</f>
        <v>0</v>
      </c>
      <c r="BF830" s="229">
        <f>IF(N830="snížená",J830,0)</f>
        <v>0</v>
      </c>
      <c r="BG830" s="229">
        <f>IF(N830="zákl. přenesená",J830,0)</f>
        <v>0</v>
      </c>
      <c r="BH830" s="229">
        <f>IF(N830="sníž. přenesená",J830,0)</f>
        <v>0</v>
      </c>
      <c r="BI830" s="229">
        <f>IF(N830="nulová",J830,0)</f>
        <v>0</v>
      </c>
      <c r="BJ830" s="18" t="s">
        <v>86</v>
      </c>
      <c r="BK830" s="229">
        <f>ROUND(I830*H830,2)</f>
        <v>0</v>
      </c>
      <c r="BL830" s="18" t="s">
        <v>318</v>
      </c>
      <c r="BM830" s="228" t="s">
        <v>1250</v>
      </c>
    </row>
    <row r="831" s="2" customFormat="1" ht="24.15" customHeight="1">
      <c r="A831" s="39"/>
      <c r="B831" s="40"/>
      <c r="C831" s="217" t="s">
        <v>1251</v>
      </c>
      <c r="D831" s="217" t="s">
        <v>236</v>
      </c>
      <c r="E831" s="218" t="s">
        <v>1252</v>
      </c>
      <c r="F831" s="219" t="s">
        <v>1253</v>
      </c>
      <c r="G831" s="220" t="s">
        <v>978</v>
      </c>
      <c r="H831" s="288"/>
      <c r="I831" s="222"/>
      <c r="J831" s="223">
        <f>ROUND(I831*H831,2)</f>
        <v>0</v>
      </c>
      <c r="K831" s="219" t="s">
        <v>239</v>
      </c>
      <c r="L831" s="45"/>
      <c r="M831" s="224" t="s">
        <v>1</v>
      </c>
      <c r="N831" s="225" t="s">
        <v>43</v>
      </c>
      <c r="O831" s="92"/>
      <c r="P831" s="226">
        <f>O831*H831</f>
        <v>0</v>
      </c>
      <c r="Q831" s="226">
        <v>0</v>
      </c>
      <c r="R831" s="226">
        <f>Q831*H831</f>
        <v>0</v>
      </c>
      <c r="S831" s="226">
        <v>0</v>
      </c>
      <c r="T831" s="227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28" t="s">
        <v>318</v>
      </c>
      <c r="AT831" s="228" t="s">
        <v>236</v>
      </c>
      <c r="AU831" s="228" t="s">
        <v>88</v>
      </c>
      <c r="AY831" s="18" t="s">
        <v>234</v>
      </c>
      <c r="BE831" s="229">
        <f>IF(N831="základní",J831,0)</f>
        <v>0</v>
      </c>
      <c r="BF831" s="229">
        <f>IF(N831="snížená",J831,0)</f>
        <v>0</v>
      </c>
      <c r="BG831" s="229">
        <f>IF(N831="zákl. přenesená",J831,0)</f>
        <v>0</v>
      </c>
      <c r="BH831" s="229">
        <f>IF(N831="sníž. přenesená",J831,0)</f>
        <v>0</v>
      </c>
      <c r="BI831" s="229">
        <f>IF(N831="nulová",J831,0)</f>
        <v>0</v>
      </c>
      <c r="BJ831" s="18" t="s">
        <v>86</v>
      </c>
      <c r="BK831" s="229">
        <f>ROUND(I831*H831,2)</f>
        <v>0</v>
      </c>
      <c r="BL831" s="18" t="s">
        <v>318</v>
      </c>
      <c r="BM831" s="228" t="s">
        <v>1254</v>
      </c>
    </row>
    <row r="832" s="2" customFormat="1" ht="24.15" customHeight="1">
      <c r="A832" s="39"/>
      <c r="B832" s="40"/>
      <c r="C832" s="217" t="s">
        <v>1255</v>
      </c>
      <c r="D832" s="217" t="s">
        <v>236</v>
      </c>
      <c r="E832" s="218" t="s">
        <v>1256</v>
      </c>
      <c r="F832" s="219" t="s">
        <v>1257</v>
      </c>
      <c r="G832" s="220" t="s">
        <v>978</v>
      </c>
      <c r="H832" s="288"/>
      <c r="I832" s="222"/>
      <c r="J832" s="223">
        <f>ROUND(I832*H832,2)</f>
        <v>0</v>
      </c>
      <c r="K832" s="219" t="s">
        <v>239</v>
      </c>
      <c r="L832" s="45"/>
      <c r="M832" s="224" t="s">
        <v>1</v>
      </c>
      <c r="N832" s="225" t="s">
        <v>43</v>
      </c>
      <c r="O832" s="92"/>
      <c r="P832" s="226">
        <f>O832*H832</f>
        <v>0</v>
      </c>
      <c r="Q832" s="226">
        <v>0</v>
      </c>
      <c r="R832" s="226">
        <f>Q832*H832</f>
        <v>0</v>
      </c>
      <c r="S832" s="226">
        <v>0</v>
      </c>
      <c r="T832" s="227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28" t="s">
        <v>318</v>
      </c>
      <c r="AT832" s="228" t="s">
        <v>236</v>
      </c>
      <c r="AU832" s="228" t="s">
        <v>88</v>
      </c>
      <c r="AY832" s="18" t="s">
        <v>234</v>
      </c>
      <c r="BE832" s="229">
        <f>IF(N832="základní",J832,0)</f>
        <v>0</v>
      </c>
      <c r="BF832" s="229">
        <f>IF(N832="snížená",J832,0)</f>
        <v>0</v>
      </c>
      <c r="BG832" s="229">
        <f>IF(N832="zákl. přenesená",J832,0)</f>
        <v>0</v>
      </c>
      <c r="BH832" s="229">
        <f>IF(N832="sníž. přenesená",J832,0)</f>
        <v>0</v>
      </c>
      <c r="BI832" s="229">
        <f>IF(N832="nulová",J832,0)</f>
        <v>0</v>
      </c>
      <c r="BJ832" s="18" t="s">
        <v>86</v>
      </c>
      <c r="BK832" s="229">
        <f>ROUND(I832*H832,2)</f>
        <v>0</v>
      </c>
      <c r="BL832" s="18" t="s">
        <v>318</v>
      </c>
      <c r="BM832" s="228" t="s">
        <v>1258</v>
      </c>
    </row>
    <row r="833" s="12" customFormat="1" ht="22.8" customHeight="1">
      <c r="A833" s="12"/>
      <c r="B833" s="201"/>
      <c r="C833" s="202"/>
      <c r="D833" s="203" t="s">
        <v>77</v>
      </c>
      <c r="E833" s="215" t="s">
        <v>1259</v>
      </c>
      <c r="F833" s="215" t="s">
        <v>1260</v>
      </c>
      <c r="G833" s="202"/>
      <c r="H833" s="202"/>
      <c r="I833" s="205"/>
      <c r="J833" s="216">
        <f>BK833</f>
        <v>0</v>
      </c>
      <c r="K833" s="202"/>
      <c r="L833" s="207"/>
      <c r="M833" s="208"/>
      <c r="N833" s="209"/>
      <c r="O833" s="209"/>
      <c r="P833" s="210">
        <f>SUM(P834:P855)</f>
        <v>0</v>
      </c>
      <c r="Q833" s="209"/>
      <c r="R833" s="210">
        <f>SUM(R834:R855)</f>
        <v>0.34390000000000004</v>
      </c>
      <c r="S833" s="209"/>
      <c r="T833" s="211">
        <f>SUM(T834:T855)</f>
        <v>1.0499370000000001</v>
      </c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R833" s="212" t="s">
        <v>88</v>
      </c>
      <c r="AT833" s="213" t="s">
        <v>77</v>
      </c>
      <c r="AU833" s="213" t="s">
        <v>86</v>
      </c>
      <c r="AY833" s="212" t="s">
        <v>234</v>
      </c>
      <c r="BK833" s="214">
        <f>SUM(BK834:BK855)</f>
        <v>0</v>
      </c>
    </row>
    <row r="834" s="2" customFormat="1" ht="16.5" customHeight="1">
      <c r="A834" s="39"/>
      <c r="B834" s="40"/>
      <c r="C834" s="217" t="s">
        <v>1261</v>
      </c>
      <c r="D834" s="217" t="s">
        <v>236</v>
      </c>
      <c r="E834" s="218" t="s">
        <v>1262</v>
      </c>
      <c r="F834" s="219" t="s">
        <v>1263</v>
      </c>
      <c r="G834" s="220" t="s">
        <v>131</v>
      </c>
      <c r="H834" s="221">
        <v>44.115000000000002</v>
      </c>
      <c r="I834" s="222"/>
      <c r="J834" s="223">
        <f>ROUND(I834*H834,2)</f>
        <v>0</v>
      </c>
      <c r="K834" s="219" t="s">
        <v>239</v>
      </c>
      <c r="L834" s="45"/>
      <c r="M834" s="224" t="s">
        <v>1</v>
      </c>
      <c r="N834" s="225" t="s">
        <v>43</v>
      </c>
      <c r="O834" s="92"/>
      <c r="P834" s="226">
        <f>O834*H834</f>
        <v>0</v>
      </c>
      <c r="Q834" s="226">
        <v>0</v>
      </c>
      <c r="R834" s="226">
        <f>Q834*H834</f>
        <v>0</v>
      </c>
      <c r="S834" s="226">
        <v>0.023800000000000002</v>
      </c>
      <c r="T834" s="227">
        <f>S834*H834</f>
        <v>1.0499370000000001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28" t="s">
        <v>318</v>
      </c>
      <c r="AT834" s="228" t="s">
        <v>236</v>
      </c>
      <c r="AU834" s="228" t="s">
        <v>88</v>
      </c>
      <c r="AY834" s="18" t="s">
        <v>234</v>
      </c>
      <c r="BE834" s="229">
        <f>IF(N834="základní",J834,0)</f>
        <v>0</v>
      </c>
      <c r="BF834" s="229">
        <f>IF(N834="snížená",J834,0)</f>
        <v>0</v>
      </c>
      <c r="BG834" s="229">
        <f>IF(N834="zákl. přenesená",J834,0)</f>
        <v>0</v>
      </c>
      <c r="BH834" s="229">
        <f>IF(N834="sníž. přenesená",J834,0)</f>
        <v>0</v>
      </c>
      <c r="BI834" s="229">
        <f>IF(N834="nulová",J834,0)</f>
        <v>0</v>
      </c>
      <c r="BJ834" s="18" t="s">
        <v>86</v>
      </c>
      <c r="BK834" s="229">
        <f>ROUND(I834*H834,2)</f>
        <v>0</v>
      </c>
      <c r="BL834" s="18" t="s">
        <v>318</v>
      </c>
      <c r="BM834" s="228" t="s">
        <v>1264</v>
      </c>
    </row>
    <row r="835" s="13" customFormat="1">
      <c r="A835" s="13"/>
      <c r="B835" s="230"/>
      <c r="C835" s="231"/>
      <c r="D835" s="232" t="s">
        <v>242</v>
      </c>
      <c r="E835" s="233" t="s">
        <v>1</v>
      </c>
      <c r="F835" s="234" t="s">
        <v>1265</v>
      </c>
      <c r="G835" s="231"/>
      <c r="H835" s="235">
        <v>44.115000000000002</v>
      </c>
      <c r="I835" s="236"/>
      <c r="J835" s="231"/>
      <c r="K835" s="231"/>
      <c r="L835" s="237"/>
      <c r="M835" s="238"/>
      <c r="N835" s="239"/>
      <c r="O835" s="239"/>
      <c r="P835" s="239"/>
      <c r="Q835" s="239"/>
      <c r="R835" s="239"/>
      <c r="S835" s="239"/>
      <c r="T835" s="240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1" t="s">
        <v>242</v>
      </c>
      <c r="AU835" s="241" t="s">
        <v>88</v>
      </c>
      <c r="AV835" s="13" t="s">
        <v>88</v>
      </c>
      <c r="AW835" s="13" t="s">
        <v>34</v>
      </c>
      <c r="AX835" s="13" t="s">
        <v>78</v>
      </c>
      <c r="AY835" s="241" t="s">
        <v>234</v>
      </c>
    </row>
    <row r="836" s="14" customFormat="1">
      <c r="A836" s="14"/>
      <c r="B836" s="242"/>
      <c r="C836" s="243"/>
      <c r="D836" s="232" t="s">
        <v>242</v>
      </c>
      <c r="E836" s="244" t="s">
        <v>1</v>
      </c>
      <c r="F836" s="245" t="s">
        <v>244</v>
      </c>
      <c r="G836" s="243"/>
      <c r="H836" s="246">
        <v>44.115000000000002</v>
      </c>
      <c r="I836" s="247"/>
      <c r="J836" s="243"/>
      <c r="K836" s="243"/>
      <c r="L836" s="248"/>
      <c r="M836" s="249"/>
      <c r="N836" s="250"/>
      <c r="O836" s="250"/>
      <c r="P836" s="250"/>
      <c r="Q836" s="250"/>
      <c r="R836" s="250"/>
      <c r="S836" s="250"/>
      <c r="T836" s="251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2" t="s">
        <v>242</v>
      </c>
      <c r="AU836" s="252" t="s">
        <v>88</v>
      </c>
      <c r="AV836" s="14" t="s">
        <v>240</v>
      </c>
      <c r="AW836" s="14" t="s">
        <v>34</v>
      </c>
      <c r="AX836" s="14" t="s">
        <v>86</v>
      </c>
      <c r="AY836" s="252" t="s">
        <v>234</v>
      </c>
    </row>
    <row r="837" s="2" customFormat="1" ht="24.15" customHeight="1">
      <c r="A837" s="39"/>
      <c r="B837" s="40"/>
      <c r="C837" s="217" t="s">
        <v>1266</v>
      </c>
      <c r="D837" s="217" t="s">
        <v>236</v>
      </c>
      <c r="E837" s="218" t="s">
        <v>1267</v>
      </c>
      <c r="F837" s="219" t="s">
        <v>1268</v>
      </c>
      <c r="G837" s="220" t="s">
        <v>321</v>
      </c>
      <c r="H837" s="221">
        <v>2</v>
      </c>
      <c r="I837" s="222"/>
      <c r="J837" s="223">
        <f>ROUND(I837*H837,2)</f>
        <v>0</v>
      </c>
      <c r="K837" s="219" t="s">
        <v>239</v>
      </c>
      <c r="L837" s="45"/>
      <c r="M837" s="224" t="s">
        <v>1</v>
      </c>
      <c r="N837" s="225" t="s">
        <v>43</v>
      </c>
      <c r="O837" s="92"/>
      <c r="P837" s="226">
        <f>O837*H837</f>
        <v>0</v>
      </c>
      <c r="Q837" s="226">
        <v>0</v>
      </c>
      <c r="R837" s="226">
        <f>Q837*H837</f>
        <v>0</v>
      </c>
      <c r="S837" s="226">
        <v>0</v>
      </c>
      <c r="T837" s="227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28" t="s">
        <v>318</v>
      </c>
      <c r="AT837" s="228" t="s">
        <v>236</v>
      </c>
      <c r="AU837" s="228" t="s">
        <v>88</v>
      </c>
      <c r="AY837" s="18" t="s">
        <v>234</v>
      </c>
      <c r="BE837" s="229">
        <f>IF(N837="základní",J837,0)</f>
        <v>0</v>
      </c>
      <c r="BF837" s="229">
        <f>IF(N837="snížená",J837,0)</f>
        <v>0</v>
      </c>
      <c r="BG837" s="229">
        <f>IF(N837="zákl. přenesená",J837,0)</f>
        <v>0</v>
      </c>
      <c r="BH837" s="229">
        <f>IF(N837="sníž. přenesená",J837,0)</f>
        <v>0</v>
      </c>
      <c r="BI837" s="229">
        <f>IF(N837="nulová",J837,0)</f>
        <v>0</v>
      </c>
      <c r="BJ837" s="18" t="s">
        <v>86</v>
      </c>
      <c r="BK837" s="229">
        <f>ROUND(I837*H837,2)</f>
        <v>0</v>
      </c>
      <c r="BL837" s="18" t="s">
        <v>318</v>
      </c>
      <c r="BM837" s="228" t="s">
        <v>1269</v>
      </c>
    </row>
    <row r="838" s="13" customFormat="1">
      <c r="A838" s="13"/>
      <c r="B838" s="230"/>
      <c r="C838" s="231"/>
      <c r="D838" s="232" t="s">
        <v>242</v>
      </c>
      <c r="E838" s="233" t="s">
        <v>1</v>
      </c>
      <c r="F838" s="234" t="s">
        <v>1270</v>
      </c>
      <c r="G838" s="231"/>
      <c r="H838" s="235">
        <v>1</v>
      </c>
      <c r="I838" s="236"/>
      <c r="J838" s="231"/>
      <c r="K838" s="231"/>
      <c r="L838" s="237"/>
      <c r="M838" s="238"/>
      <c r="N838" s="239"/>
      <c r="O838" s="239"/>
      <c r="P838" s="239"/>
      <c r="Q838" s="239"/>
      <c r="R838" s="239"/>
      <c r="S838" s="239"/>
      <c r="T838" s="240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1" t="s">
        <v>242</v>
      </c>
      <c r="AU838" s="241" t="s">
        <v>88</v>
      </c>
      <c r="AV838" s="13" t="s">
        <v>88</v>
      </c>
      <c r="AW838" s="13" t="s">
        <v>34</v>
      </c>
      <c r="AX838" s="13" t="s">
        <v>78</v>
      </c>
      <c r="AY838" s="241" t="s">
        <v>234</v>
      </c>
    </row>
    <row r="839" s="13" customFormat="1">
      <c r="A839" s="13"/>
      <c r="B839" s="230"/>
      <c r="C839" s="231"/>
      <c r="D839" s="232" t="s">
        <v>242</v>
      </c>
      <c r="E839" s="233" t="s">
        <v>1</v>
      </c>
      <c r="F839" s="234" t="s">
        <v>1271</v>
      </c>
      <c r="G839" s="231"/>
      <c r="H839" s="235">
        <v>1</v>
      </c>
      <c r="I839" s="236"/>
      <c r="J839" s="231"/>
      <c r="K839" s="231"/>
      <c r="L839" s="237"/>
      <c r="M839" s="238"/>
      <c r="N839" s="239"/>
      <c r="O839" s="239"/>
      <c r="P839" s="239"/>
      <c r="Q839" s="239"/>
      <c r="R839" s="239"/>
      <c r="S839" s="239"/>
      <c r="T839" s="240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1" t="s">
        <v>242</v>
      </c>
      <c r="AU839" s="241" t="s">
        <v>88</v>
      </c>
      <c r="AV839" s="13" t="s">
        <v>88</v>
      </c>
      <c r="AW839" s="13" t="s">
        <v>34</v>
      </c>
      <c r="AX839" s="13" t="s">
        <v>78</v>
      </c>
      <c r="AY839" s="241" t="s">
        <v>234</v>
      </c>
    </row>
    <row r="840" s="14" customFormat="1">
      <c r="A840" s="14"/>
      <c r="B840" s="242"/>
      <c r="C840" s="243"/>
      <c r="D840" s="232" t="s">
        <v>242</v>
      </c>
      <c r="E840" s="244" t="s">
        <v>1</v>
      </c>
      <c r="F840" s="245" t="s">
        <v>244</v>
      </c>
      <c r="G840" s="243"/>
      <c r="H840" s="246">
        <v>2</v>
      </c>
      <c r="I840" s="247"/>
      <c r="J840" s="243"/>
      <c r="K840" s="243"/>
      <c r="L840" s="248"/>
      <c r="M840" s="249"/>
      <c r="N840" s="250"/>
      <c r="O840" s="250"/>
      <c r="P840" s="250"/>
      <c r="Q840" s="250"/>
      <c r="R840" s="250"/>
      <c r="S840" s="250"/>
      <c r="T840" s="251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2" t="s">
        <v>242</v>
      </c>
      <c r="AU840" s="252" t="s">
        <v>88</v>
      </c>
      <c r="AV840" s="14" t="s">
        <v>240</v>
      </c>
      <c r="AW840" s="14" t="s">
        <v>34</v>
      </c>
      <c r="AX840" s="14" t="s">
        <v>86</v>
      </c>
      <c r="AY840" s="252" t="s">
        <v>234</v>
      </c>
    </row>
    <row r="841" s="2" customFormat="1" ht="24.15" customHeight="1">
      <c r="A841" s="39"/>
      <c r="B841" s="40"/>
      <c r="C841" s="274" t="s">
        <v>1272</v>
      </c>
      <c r="D841" s="274" t="s">
        <v>307</v>
      </c>
      <c r="E841" s="275" t="s">
        <v>1273</v>
      </c>
      <c r="F841" s="276" t="s">
        <v>1274</v>
      </c>
      <c r="G841" s="277" t="s">
        <v>321</v>
      </c>
      <c r="H841" s="278">
        <v>1</v>
      </c>
      <c r="I841" s="279"/>
      <c r="J841" s="280">
        <f>ROUND(I841*H841,2)</f>
        <v>0</v>
      </c>
      <c r="K841" s="276" t="s">
        <v>239</v>
      </c>
      <c r="L841" s="281"/>
      <c r="M841" s="282" t="s">
        <v>1</v>
      </c>
      <c r="N841" s="283" t="s">
        <v>43</v>
      </c>
      <c r="O841" s="92"/>
      <c r="P841" s="226">
        <f>O841*H841</f>
        <v>0</v>
      </c>
      <c r="Q841" s="226">
        <v>0.01325</v>
      </c>
      <c r="R841" s="226">
        <f>Q841*H841</f>
        <v>0.01325</v>
      </c>
      <c r="S841" s="226">
        <v>0</v>
      </c>
      <c r="T841" s="227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28" t="s">
        <v>407</v>
      </c>
      <c r="AT841" s="228" t="s">
        <v>307</v>
      </c>
      <c r="AU841" s="228" t="s">
        <v>88</v>
      </c>
      <c r="AY841" s="18" t="s">
        <v>234</v>
      </c>
      <c r="BE841" s="229">
        <f>IF(N841="základní",J841,0)</f>
        <v>0</v>
      </c>
      <c r="BF841" s="229">
        <f>IF(N841="snížená",J841,0)</f>
        <v>0</v>
      </c>
      <c r="BG841" s="229">
        <f>IF(N841="zákl. přenesená",J841,0)</f>
        <v>0</v>
      </c>
      <c r="BH841" s="229">
        <f>IF(N841="sníž. přenesená",J841,0)</f>
        <v>0</v>
      </c>
      <c r="BI841" s="229">
        <f>IF(N841="nulová",J841,0)</f>
        <v>0</v>
      </c>
      <c r="BJ841" s="18" t="s">
        <v>86</v>
      </c>
      <c r="BK841" s="229">
        <f>ROUND(I841*H841,2)</f>
        <v>0</v>
      </c>
      <c r="BL841" s="18" t="s">
        <v>318</v>
      </c>
      <c r="BM841" s="228" t="s">
        <v>1275</v>
      </c>
    </row>
    <row r="842" s="2" customFormat="1">
      <c r="A842" s="39"/>
      <c r="B842" s="40"/>
      <c r="C842" s="41"/>
      <c r="D842" s="232" t="s">
        <v>881</v>
      </c>
      <c r="E842" s="41"/>
      <c r="F842" s="284" t="s">
        <v>1276</v>
      </c>
      <c r="G842" s="41"/>
      <c r="H842" s="41"/>
      <c r="I842" s="285"/>
      <c r="J842" s="41"/>
      <c r="K842" s="41"/>
      <c r="L842" s="45"/>
      <c r="M842" s="286"/>
      <c r="N842" s="287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881</v>
      </c>
      <c r="AU842" s="18" t="s">
        <v>88</v>
      </c>
    </row>
    <row r="843" s="2" customFormat="1" ht="24.15" customHeight="1">
      <c r="A843" s="39"/>
      <c r="B843" s="40"/>
      <c r="C843" s="274" t="s">
        <v>1277</v>
      </c>
      <c r="D843" s="274" t="s">
        <v>307</v>
      </c>
      <c r="E843" s="275" t="s">
        <v>1278</v>
      </c>
      <c r="F843" s="276" t="s">
        <v>1279</v>
      </c>
      <c r="G843" s="277" t="s">
        <v>321</v>
      </c>
      <c r="H843" s="278">
        <v>1</v>
      </c>
      <c r="I843" s="279"/>
      <c r="J843" s="280">
        <f>ROUND(I843*H843,2)</f>
        <v>0</v>
      </c>
      <c r="K843" s="276" t="s">
        <v>239</v>
      </c>
      <c r="L843" s="281"/>
      <c r="M843" s="282" t="s">
        <v>1</v>
      </c>
      <c r="N843" s="283" t="s">
        <v>43</v>
      </c>
      <c r="O843" s="92"/>
      <c r="P843" s="226">
        <f>O843*H843</f>
        <v>0</v>
      </c>
      <c r="Q843" s="226">
        <v>0.010749999999999999</v>
      </c>
      <c r="R843" s="226">
        <f>Q843*H843</f>
        <v>0.010749999999999999</v>
      </c>
      <c r="S843" s="226">
        <v>0</v>
      </c>
      <c r="T843" s="227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28" t="s">
        <v>407</v>
      </c>
      <c r="AT843" s="228" t="s">
        <v>307</v>
      </c>
      <c r="AU843" s="228" t="s">
        <v>88</v>
      </c>
      <c r="AY843" s="18" t="s">
        <v>234</v>
      </c>
      <c r="BE843" s="229">
        <f>IF(N843="základní",J843,0)</f>
        <v>0</v>
      </c>
      <c r="BF843" s="229">
        <f>IF(N843="snížená",J843,0)</f>
        <v>0</v>
      </c>
      <c r="BG843" s="229">
        <f>IF(N843="zákl. přenesená",J843,0)</f>
        <v>0</v>
      </c>
      <c r="BH843" s="229">
        <f>IF(N843="sníž. přenesená",J843,0)</f>
        <v>0</v>
      </c>
      <c r="BI843" s="229">
        <f>IF(N843="nulová",J843,0)</f>
        <v>0</v>
      </c>
      <c r="BJ843" s="18" t="s">
        <v>86</v>
      </c>
      <c r="BK843" s="229">
        <f>ROUND(I843*H843,2)</f>
        <v>0</v>
      </c>
      <c r="BL843" s="18" t="s">
        <v>318</v>
      </c>
      <c r="BM843" s="228" t="s">
        <v>1280</v>
      </c>
    </row>
    <row r="844" s="2" customFormat="1" ht="24.15" customHeight="1">
      <c r="A844" s="39"/>
      <c r="B844" s="40"/>
      <c r="C844" s="217" t="s">
        <v>1281</v>
      </c>
      <c r="D844" s="217" t="s">
        <v>236</v>
      </c>
      <c r="E844" s="218" t="s">
        <v>1282</v>
      </c>
      <c r="F844" s="219" t="s">
        <v>1283</v>
      </c>
      <c r="G844" s="220" t="s">
        <v>321</v>
      </c>
      <c r="H844" s="221">
        <v>2</v>
      </c>
      <c r="I844" s="222"/>
      <c r="J844" s="223">
        <f>ROUND(I844*H844,2)</f>
        <v>0</v>
      </c>
      <c r="K844" s="219" t="s">
        <v>239</v>
      </c>
      <c r="L844" s="45"/>
      <c r="M844" s="224" t="s">
        <v>1</v>
      </c>
      <c r="N844" s="225" t="s">
        <v>43</v>
      </c>
      <c r="O844" s="92"/>
      <c r="P844" s="226">
        <f>O844*H844</f>
        <v>0</v>
      </c>
      <c r="Q844" s="226">
        <v>0</v>
      </c>
      <c r="R844" s="226">
        <f>Q844*H844</f>
        <v>0</v>
      </c>
      <c r="S844" s="226">
        <v>0</v>
      </c>
      <c r="T844" s="227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28" t="s">
        <v>318</v>
      </c>
      <c r="AT844" s="228" t="s">
        <v>236</v>
      </c>
      <c r="AU844" s="228" t="s">
        <v>88</v>
      </c>
      <c r="AY844" s="18" t="s">
        <v>234</v>
      </c>
      <c r="BE844" s="229">
        <f>IF(N844="základní",J844,0)</f>
        <v>0</v>
      </c>
      <c r="BF844" s="229">
        <f>IF(N844="snížená",J844,0)</f>
        <v>0</v>
      </c>
      <c r="BG844" s="229">
        <f>IF(N844="zákl. přenesená",J844,0)</f>
        <v>0</v>
      </c>
      <c r="BH844" s="229">
        <f>IF(N844="sníž. přenesená",J844,0)</f>
        <v>0</v>
      </c>
      <c r="BI844" s="229">
        <f>IF(N844="nulová",J844,0)</f>
        <v>0</v>
      </c>
      <c r="BJ844" s="18" t="s">
        <v>86</v>
      </c>
      <c r="BK844" s="229">
        <f>ROUND(I844*H844,2)</f>
        <v>0</v>
      </c>
      <c r="BL844" s="18" t="s">
        <v>318</v>
      </c>
      <c r="BM844" s="228" t="s">
        <v>1284</v>
      </c>
    </row>
    <row r="845" s="13" customFormat="1">
      <c r="A845" s="13"/>
      <c r="B845" s="230"/>
      <c r="C845" s="231"/>
      <c r="D845" s="232" t="s">
        <v>242</v>
      </c>
      <c r="E845" s="233" t="s">
        <v>1</v>
      </c>
      <c r="F845" s="234" t="s">
        <v>1285</v>
      </c>
      <c r="G845" s="231"/>
      <c r="H845" s="235">
        <v>2</v>
      </c>
      <c r="I845" s="236"/>
      <c r="J845" s="231"/>
      <c r="K845" s="231"/>
      <c r="L845" s="237"/>
      <c r="M845" s="238"/>
      <c r="N845" s="239"/>
      <c r="O845" s="239"/>
      <c r="P845" s="239"/>
      <c r="Q845" s="239"/>
      <c r="R845" s="239"/>
      <c r="S845" s="239"/>
      <c r="T845" s="24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1" t="s">
        <v>242</v>
      </c>
      <c r="AU845" s="241" t="s">
        <v>88</v>
      </c>
      <c r="AV845" s="13" t="s">
        <v>88</v>
      </c>
      <c r="AW845" s="13" t="s">
        <v>34</v>
      </c>
      <c r="AX845" s="13" t="s">
        <v>86</v>
      </c>
      <c r="AY845" s="241" t="s">
        <v>234</v>
      </c>
    </row>
    <row r="846" s="2" customFormat="1" ht="24.15" customHeight="1">
      <c r="A846" s="39"/>
      <c r="B846" s="40"/>
      <c r="C846" s="274" t="s">
        <v>1286</v>
      </c>
      <c r="D846" s="274" t="s">
        <v>307</v>
      </c>
      <c r="E846" s="275" t="s">
        <v>1287</v>
      </c>
      <c r="F846" s="276" t="s">
        <v>1288</v>
      </c>
      <c r="G846" s="277" t="s">
        <v>321</v>
      </c>
      <c r="H846" s="278">
        <v>2</v>
      </c>
      <c r="I846" s="279"/>
      <c r="J846" s="280">
        <f>ROUND(I846*H846,2)</f>
        <v>0</v>
      </c>
      <c r="K846" s="276" t="s">
        <v>239</v>
      </c>
      <c r="L846" s="281"/>
      <c r="M846" s="282" t="s">
        <v>1</v>
      </c>
      <c r="N846" s="283" t="s">
        <v>43</v>
      </c>
      <c r="O846" s="92"/>
      <c r="P846" s="226">
        <f>O846*H846</f>
        <v>0</v>
      </c>
      <c r="Q846" s="226">
        <v>0.030099999999999998</v>
      </c>
      <c r="R846" s="226">
        <f>Q846*H846</f>
        <v>0.060199999999999997</v>
      </c>
      <c r="S846" s="226">
        <v>0</v>
      </c>
      <c r="T846" s="227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28" t="s">
        <v>407</v>
      </c>
      <c r="AT846" s="228" t="s">
        <v>307</v>
      </c>
      <c r="AU846" s="228" t="s">
        <v>88</v>
      </c>
      <c r="AY846" s="18" t="s">
        <v>234</v>
      </c>
      <c r="BE846" s="229">
        <f>IF(N846="základní",J846,0)</f>
        <v>0</v>
      </c>
      <c r="BF846" s="229">
        <f>IF(N846="snížená",J846,0)</f>
        <v>0</v>
      </c>
      <c r="BG846" s="229">
        <f>IF(N846="zákl. přenesená",J846,0)</f>
        <v>0</v>
      </c>
      <c r="BH846" s="229">
        <f>IF(N846="sníž. přenesená",J846,0)</f>
        <v>0</v>
      </c>
      <c r="BI846" s="229">
        <f>IF(N846="nulová",J846,0)</f>
        <v>0</v>
      </c>
      <c r="BJ846" s="18" t="s">
        <v>86</v>
      </c>
      <c r="BK846" s="229">
        <f>ROUND(I846*H846,2)</f>
        <v>0</v>
      </c>
      <c r="BL846" s="18" t="s">
        <v>318</v>
      </c>
      <c r="BM846" s="228" t="s">
        <v>1289</v>
      </c>
    </row>
    <row r="847" s="2" customFormat="1">
      <c r="A847" s="39"/>
      <c r="B847" s="40"/>
      <c r="C847" s="41"/>
      <c r="D847" s="232" t="s">
        <v>881</v>
      </c>
      <c r="E847" s="41"/>
      <c r="F847" s="284" t="s">
        <v>1276</v>
      </c>
      <c r="G847" s="41"/>
      <c r="H847" s="41"/>
      <c r="I847" s="285"/>
      <c r="J847" s="41"/>
      <c r="K847" s="41"/>
      <c r="L847" s="45"/>
      <c r="M847" s="286"/>
      <c r="N847" s="287"/>
      <c r="O847" s="92"/>
      <c r="P847" s="92"/>
      <c r="Q847" s="92"/>
      <c r="R847" s="92"/>
      <c r="S847" s="92"/>
      <c r="T847" s="93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881</v>
      </c>
      <c r="AU847" s="18" t="s">
        <v>88</v>
      </c>
    </row>
    <row r="848" s="2" customFormat="1" ht="24.15" customHeight="1">
      <c r="A848" s="39"/>
      <c r="B848" s="40"/>
      <c r="C848" s="217" t="s">
        <v>1290</v>
      </c>
      <c r="D848" s="217" t="s">
        <v>236</v>
      </c>
      <c r="E848" s="218" t="s">
        <v>1291</v>
      </c>
      <c r="F848" s="219" t="s">
        <v>1292</v>
      </c>
      <c r="G848" s="220" t="s">
        <v>321</v>
      </c>
      <c r="H848" s="221">
        <v>6</v>
      </c>
      <c r="I848" s="222"/>
      <c r="J848" s="223">
        <f>ROUND(I848*H848,2)</f>
        <v>0</v>
      </c>
      <c r="K848" s="219" t="s">
        <v>239</v>
      </c>
      <c r="L848" s="45"/>
      <c r="M848" s="224" t="s">
        <v>1</v>
      </c>
      <c r="N848" s="225" t="s">
        <v>43</v>
      </c>
      <c r="O848" s="92"/>
      <c r="P848" s="226">
        <f>O848*H848</f>
        <v>0</v>
      </c>
      <c r="Q848" s="226">
        <v>0</v>
      </c>
      <c r="R848" s="226">
        <f>Q848*H848</f>
        <v>0</v>
      </c>
      <c r="S848" s="226">
        <v>0</v>
      </c>
      <c r="T848" s="227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28" t="s">
        <v>318</v>
      </c>
      <c r="AT848" s="228" t="s">
        <v>236</v>
      </c>
      <c r="AU848" s="228" t="s">
        <v>88</v>
      </c>
      <c r="AY848" s="18" t="s">
        <v>234</v>
      </c>
      <c r="BE848" s="229">
        <f>IF(N848="základní",J848,0)</f>
        <v>0</v>
      </c>
      <c r="BF848" s="229">
        <f>IF(N848="snížená",J848,0)</f>
        <v>0</v>
      </c>
      <c r="BG848" s="229">
        <f>IF(N848="zákl. přenesená",J848,0)</f>
        <v>0</v>
      </c>
      <c r="BH848" s="229">
        <f>IF(N848="sníž. přenesená",J848,0)</f>
        <v>0</v>
      </c>
      <c r="BI848" s="229">
        <f>IF(N848="nulová",J848,0)</f>
        <v>0</v>
      </c>
      <c r="BJ848" s="18" t="s">
        <v>86</v>
      </c>
      <c r="BK848" s="229">
        <f>ROUND(I848*H848,2)</f>
        <v>0</v>
      </c>
      <c r="BL848" s="18" t="s">
        <v>318</v>
      </c>
      <c r="BM848" s="228" t="s">
        <v>1293</v>
      </c>
    </row>
    <row r="849" s="13" customFormat="1">
      <c r="A849" s="13"/>
      <c r="B849" s="230"/>
      <c r="C849" s="231"/>
      <c r="D849" s="232" t="s">
        <v>242</v>
      </c>
      <c r="E849" s="233" t="s">
        <v>1</v>
      </c>
      <c r="F849" s="234" t="s">
        <v>1294</v>
      </c>
      <c r="G849" s="231"/>
      <c r="H849" s="235">
        <v>5</v>
      </c>
      <c r="I849" s="236"/>
      <c r="J849" s="231"/>
      <c r="K849" s="231"/>
      <c r="L849" s="237"/>
      <c r="M849" s="238"/>
      <c r="N849" s="239"/>
      <c r="O849" s="239"/>
      <c r="P849" s="239"/>
      <c r="Q849" s="239"/>
      <c r="R849" s="239"/>
      <c r="S849" s="239"/>
      <c r="T849" s="240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1" t="s">
        <v>242</v>
      </c>
      <c r="AU849" s="241" t="s">
        <v>88</v>
      </c>
      <c r="AV849" s="13" t="s">
        <v>88</v>
      </c>
      <c r="AW849" s="13" t="s">
        <v>34</v>
      </c>
      <c r="AX849" s="13" t="s">
        <v>78</v>
      </c>
      <c r="AY849" s="241" t="s">
        <v>234</v>
      </c>
    </row>
    <row r="850" s="13" customFormat="1">
      <c r="A850" s="13"/>
      <c r="B850" s="230"/>
      <c r="C850" s="231"/>
      <c r="D850" s="232" t="s">
        <v>242</v>
      </c>
      <c r="E850" s="233" t="s">
        <v>1</v>
      </c>
      <c r="F850" s="234" t="s">
        <v>1295</v>
      </c>
      <c r="G850" s="231"/>
      <c r="H850" s="235">
        <v>1</v>
      </c>
      <c r="I850" s="236"/>
      <c r="J850" s="231"/>
      <c r="K850" s="231"/>
      <c r="L850" s="237"/>
      <c r="M850" s="238"/>
      <c r="N850" s="239"/>
      <c r="O850" s="239"/>
      <c r="P850" s="239"/>
      <c r="Q850" s="239"/>
      <c r="R850" s="239"/>
      <c r="S850" s="239"/>
      <c r="T850" s="240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1" t="s">
        <v>242</v>
      </c>
      <c r="AU850" s="241" t="s">
        <v>88</v>
      </c>
      <c r="AV850" s="13" t="s">
        <v>88</v>
      </c>
      <c r="AW850" s="13" t="s">
        <v>34</v>
      </c>
      <c r="AX850" s="13" t="s">
        <v>78</v>
      </c>
      <c r="AY850" s="241" t="s">
        <v>234</v>
      </c>
    </row>
    <row r="851" s="14" customFormat="1">
      <c r="A851" s="14"/>
      <c r="B851" s="242"/>
      <c r="C851" s="243"/>
      <c r="D851" s="232" t="s">
        <v>242</v>
      </c>
      <c r="E851" s="244" t="s">
        <v>1</v>
      </c>
      <c r="F851" s="245" t="s">
        <v>244</v>
      </c>
      <c r="G851" s="243"/>
      <c r="H851" s="246">
        <v>6</v>
      </c>
      <c r="I851" s="247"/>
      <c r="J851" s="243"/>
      <c r="K851" s="243"/>
      <c r="L851" s="248"/>
      <c r="M851" s="249"/>
      <c r="N851" s="250"/>
      <c r="O851" s="250"/>
      <c r="P851" s="250"/>
      <c r="Q851" s="250"/>
      <c r="R851" s="250"/>
      <c r="S851" s="250"/>
      <c r="T851" s="251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2" t="s">
        <v>242</v>
      </c>
      <c r="AU851" s="252" t="s">
        <v>88</v>
      </c>
      <c r="AV851" s="14" t="s">
        <v>240</v>
      </c>
      <c r="AW851" s="14" t="s">
        <v>34</v>
      </c>
      <c r="AX851" s="14" t="s">
        <v>86</v>
      </c>
      <c r="AY851" s="252" t="s">
        <v>234</v>
      </c>
    </row>
    <row r="852" s="2" customFormat="1" ht="24.15" customHeight="1">
      <c r="A852" s="39"/>
      <c r="B852" s="40"/>
      <c r="C852" s="274" t="s">
        <v>1296</v>
      </c>
      <c r="D852" s="274" t="s">
        <v>307</v>
      </c>
      <c r="E852" s="275" t="s">
        <v>1297</v>
      </c>
      <c r="F852" s="276" t="s">
        <v>1298</v>
      </c>
      <c r="G852" s="277" t="s">
        <v>321</v>
      </c>
      <c r="H852" s="278">
        <v>5</v>
      </c>
      <c r="I852" s="279"/>
      <c r="J852" s="280">
        <f>ROUND(I852*H852,2)</f>
        <v>0</v>
      </c>
      <c r="K852" s="276" t="s">
        <v>239</v>
      </c>
      <c r="L852" s="281"/>
      <c r="M852" s="282" t="s">
        <v>1</v>
      </c>
      <c r="N852" s="283" t="s">
        <v>43</v>
      </c>
      <c r="O852" s="92"/>
      <c r="P852" s="226">
        <f>O852*H852</f>
        <v>0</v>
      </c>
      <c r="Q852" s="226">
        <v>0.0424</v>
      </c>
      <c r="R852" s="226">
        <f>Q852*H852</f>
        <v>0.21199999999999999</v>
      </c>
      <c r="S852" s="226">
        <v>0</v>
      </c>
      <c r="T852" s="227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28" t="s">
        <v>407</v>
      </c>
      <c r="AT852" s="228" t="s">
        <v>307</v>
      </c>
      <c r="AU852" s="228" t="s">
        <v>88</v>
      </c>
      <c r="AY852" s="18" t="s">
        <v>234</v>
      </c>
      <c r="BE852" s="229">
        <f>IF(N852="základní",J852,0)</f>
        <v>0</v>
      </c>
      <c r="BF852" s="229">
        <f>IF(N852="snížená",J852,0)</f>
        <v>0</v>
      </c>
      <c r="BG852" s="229">
        <f>IF(N852="zákl. přenesená",J852,0)</f>
        <v>0</v>
      </c>
      <c r="BH852" s="229">
        <f>IF(N852="sníž. přenesená",J852,0)</f>
        <v>0</v>
      </c>
      <c r="BI852" s="229">
        <f>IF(N852="nulová",J852,0)</f>
        <v>0</v>
      </c>
      <c r="BJ852" s="18" t="s">
        <v>86</v>
      </c>
      <c r="BK852" s="229">
        <f>ROUND(I852*H852,2)</f>
        <v>0</v>
      </c>
      <c r="BL852" s="18" t="s">
        <v>318</v>
      </c>
      <c r="BM852" s="228" t="s">
        <v>1299</v>
      </c>
    </row>
    <row r="853" s="2" customFormat="1" ht="24.15" customHeight="1">
      <c r="A853" s="39"/>
      <c r="B853" s="40"/>
      <c r="C853" s="274" t="s">
        <v>1300</v>
      </c>
      <c r="D853" s="274" t="s">
        <v>307</v>
      </c>
      <c r="E853" s="275" t="s">
        <v>1301</v>
      </c>
      <c r="F853" s="276" t="s">
        <v>1302</v>
      </c>
      <c r="G853" s="277" t="s">
        <v>321</v>
      </c>
      <c r="H853" s="278">
        <v>1</v>
      </c>
      <c r="I853" s="279"/>
      <c r="J853" s="280">
        <f>ROUND(I853*H853,2)</f>
        <v>0</v>
      </c>
      <c r="K853" s="276" t="s">
        <v>239</v>
      </c>
      <c r="L853" s="281"/>
      <c r="M853" s="282" t="s">
        <v>1</v>
      </c>
      <c r="N853" s="283" t="s">
        <v>43</v>
      </c>
      <c r="O853" s="92"/>
      <c r="P853" s="226">
        <f>O853*H853</f>
        <v>0</v>
      </c>
      <c r="Q853" s="226">
        <v>0.047699999999999999</v>
      </c>
      <c r="R853" s="226">
        <f>Q853*H853</f>
        <v>0.047699999999999999</v>
      </c>
      <c r="S853" s="226">
        <v>0</v>
      </c>
      <c r="T853" s="227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28" t="s">
        <v>407</v>
      </c>
      <c r="AT853" s="228" t="s">
        <v>307</v>
      </c>
      <c r="AU853" s="228" t="s">
        <v>88</v>
      </c>
      <c r="AY853" s="18" t="s">
        <v>234</v>
      </c>
      <c r="BE853" s="229">
        <f>IF(N853="základní",J853,0)</f>
        <v>0</v>
      </c>
      <c r="BF853" s="229">
        <f>IF(N853="snížená",J853,0)</f>
        <v>0</v>
      </c>
      <c r="BG853" s="229">
        <f>IF(N853="zákl. přenesená",J853,0)</f>
        <v>0</v>
      </c>
      <c r="BH853" s="229">
        <f>IF(N853="sníž. přenesená",J853,0)</f>
        <v>0</v>
      </c>
      <c r="BI853" s="229">
        <f>IF(N853="nulová",J853,0)</f>
        <v>0</v>
      </c>
      <c r="BJ853" s="18" t="s">
        <v>86</v>
      </c>
      <c r="BK853" s="229">
        <f>ROUND(I853*H853,2)</f>
        <v>0</v>
      </c>
      <c r="BL853" s="18" t="s">
        <v>318</v>
      </c>
      <c r="BM853" s="228" t="s">
        <v>1303</v>
      </c>
    </row>
    <row r="854" s="2" customFormat="1" ht="24.15" customHeight="1">
      <c r="A854" s="39"/>
      <c r="B854" s="40"/>
      <c r="C854" s="217" t="s">
        <v>1304</v>
      </c>
      <c r="D854" s="217" t="s">
        <v>236</v>
      </c>
      <c r="E854" s="218" t="s">
        <v>1305</v>
      </c>
      <c r="F854" s="219" t="s">
        <v>1306</v>
      </c>
      <c r="G854" s="220" t="s">
        <v>978</v>
      </c>
      <c r="H854" s="288"/>
      <c r="I854" s="222"/>
      <c r="J854" s="223">
        <f>ROUND(I854*H854,2)</f>
        <v>0</v>
      </c>
      <c r="K854" s="219" t="s">
        <v>239</v>
      </c>
      <c r="L854" s="45"/>
      <c r="M854" s="224" t="s">
        <v>1</v>
      </c>
      <c r="N854" s="225" t="s">
        <v>43</v>
      </c>
      <c r="O854" s="92"/>
      <c r="P854" s="226">
        <f>O854*H854</f>
        <v>0</v>
      </c>
      <c r="Q854" s="226">
        <v>0</v>
      </c>
      <c r="R854" s="226">
        <f>Q854*H854</f>
        <v>0</v>
      </c>
      <c r="S854" s="226">
        <v>0</v>
      </c>
      <c r="T854" s="227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28" t="s">
        <v>318</v>
      </c>
      <c r="AT854" s="228" t="s">
        <v>236</v>
      </c>
      <c r="AU854" s="228" t="s">
        <v>88</v>
      </c>
      <c r="AY854" s="18" t="s">
        <v>234</v>
      </c>
      <c r="BE854" s="229">
        <f>IF(N854="základní",J854,0)</f>
        <v>0</v>
      </c>
      <c r="BF854" s="229">
        <f>IF(N854="snížená",J854,0)</f>
        <v>0</v>
      </c>
      <c r="BG854" s="229">
        <f>IF(N854="zákl. přenesená",J854,0)</f>
        <v>0</v>
      </c>
      <c r="BH854" s="229">
        <f>IF(N854="sníž. přenesená",J854,0)</f>
        <v>0</v>
      </c>
      <c r="BI854" s="229">
        <f>IF(N854="nulová",J854,0)</f>
        <v>0</v>
      </c>
      <c r="BJ854" s="18" t="s">
        <v>86</v>
      </c>
      <c r="BK854" s="229">
        <f>ROUND(I854*H854,2)</f>
        <v>0</v>
      </c>
      <c r="BL854" s="18" t="s">
        <v>318</v>
      </c>
      <c r="BM854" s="228" t="s">
        <v>1307</v>
      </c>
    </row>
    <row r="855" s="2" customFormat="1" ht="24.15" customHeight="1">
      <c r="A855" s="39"/>
      <c r="B855" s="40"/>
      <c r="C855" s="217" t="s">
        <v>1308</v>
      </c>
      <c r="D855" s="217" t="s">
        <v>236</v>
      </c>
      <c r="E855" s="218" t="s">
        <v>1309</v>
      </c>
      <c r="F855" s="219" t="s">
        <v>1310</v>
      </c>
      <c r="G855" s="220" t="s">
        <v>978</v>
      </c>
      <c r="H855" s="288"/>
      <c r="I855" s="222"/>
      <c r="J855" s="223">
        <f>ROUND(I855*H855,2)</f>
        <v>0</v>
      </c>
      <c r="K855" s="219" t="s">
        <v>239</v>
      </c>
      <c r="L855" s="45"/>
      <c r="M855" s="224" t="s">
        <v>1</v>
      </c>
      <c r="N855" s="225" t="s">
        <v>43</v>
      </c>
      <c r="O855" s="92"/>
      <c r="P855" s="226">
        <f>O855*H855</f>
        <v>0</v>
      </c>
      <c r="Q855" s="226">
        <v>0</v>
      </c>
      <c r="R855" s="226">
        <f>Q855*H855</f>
        <v>0</v>
      </c>
      <c r="S855" s="226">
        <v>0</v>
      </c>
      <c r="T855" s="227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28" t="s">
        <v>318</v>
      </c>
      <c r="AT855" s="228" t="s">
        <v>236</v>
      </c>
      <c r="AU855" s="228" t="s">
        <v>88</v>
      </c>
      <c r="AY855" s="18" t="s">
        <v>234</v>
      </c>
      <c r="BE855" s="229">
        <f>IF(N855="základní",J855,0)</f>
        <v>0</v>
      </c>
      <c r="BF855" s="229">
        <f>IF(N855="snížená",J855,0)</f>
        <v>0</v>
      </c>
      <c r="BG855" s="229">
        <f>IF(N855="zákl. přenesená",J855,0)</f>
        <v>0</v>
      </c>
      <c r="BH855" s="229">
        <f>IF(N855="sníž. přenesená",J855,0)</f>
        <v>0</v>
      </c>
      <c r="BI855" s="229">
        <f>IF(N855="nulová",J855,0)</f>
        <v>0</v>
      </c>
      <c r="BJ855" s="18" t="s">
        <v>86</v>
      </c>
      <c r="BK855" s="229">
        <f>ROUND(I855*H855,2)</f>
        <v>0</v>
      </c>
      <c r="BL855" s="18" t="s">
        <v>318</v>
      </c>
      <c r="BM855" s="228" t="s">
        <v>1311</v>
      </c>
    </row>
    <row r="856" s="12" customFormat="1" ht="22.8" customHeight="1">
      <c r="A856" s="12"/>
      <c r="B856" s="201"/>
      <c r="C856" s="202"/>
      <c r="D856" s="203" t="s">
        <v>77</v>
      </c>
      <c r="E856" s="215" t="s">
        <v>1312</v>
      </c>
      <c r="F856" s="215" t="s">
        <v>1313</v>
      </c>
      <c r="G856" s="202"/>
      <c r="H856" s="202"/>
      <c r="I856" s="205"/>
      <c r="J856" s="216">
        <f>BK856</f>
        <v>0</v>
      </c>
      <c r="K856" s="202"/>
      <c r="L856" s="207"/>
      <c r="M856" s="208"/>
      <c r="N856" s="209"/>
      <c r="O856" s="209"/>
      <c r="P856" s="210">
        <f>SUM(P857:P947)</f>
        <v>0</v>
      </c>
      <c r="Q856" s="209"/>
      <c r="R856" s="210">
        <f>SUM(R857:R947)</f>
        <v>0.092672500000000019</v>
      </c>
      <c r="S856" s="209"/>
      <c r="T856" s="211">
        <f>SUM(T857:T947)</f>
        <v>0.021699999999999997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12" t="s">
        <v>88</v>
      </c>
      <c r="AT856" s="213" t="s">
        <v>77</v>
      </c>
      <c r="AU856" s="213" t="s">
        <v>86</v>
      </c>
      <c r="AY856" s="212" t="s">
        <v>234</v>
      </c>
      <c r="BK856" s="214">
        <f>SUM(BK857:BK947)</f>
        <v>0</v>
      </c>
    </row>
    <row r="857" s="2" customFormat="1" ht="24.15" customHeight="1">
      <c r="A857" s="39"/>
      <c r="B857" s="40"/>
      <c r="C857" s="217" t="s">
        <v>1314</v>
      </c>
      <c r="D857" s="217" t="s">
        <v>236</v>
      </c>
      <c r="E857" s="218" t="s">
        <v>1315</v>
      </c>
      <c r="F857" s="219" t="s">
        <v>1316</v>
      </c>
      <c r="G857" s="220" t="s">
        <v>96</v>
      </c>
      <c r="H857" s="221">
        <v>10</v>
      </c>
      <c r="I857" s="222"/>
      <c r="J857" s="223">
        <f>ROUND(I857*H857,2)</f>
        <v>0</v>
      </c>
      <c r="K857" s="219" t="s">
        <v>239</v>
      </c>
      <c r="L857" s="45"/>
      <c r="M857" s="224" t="s">
        <v>1</v>
      </c>
      <c r="N857" s="225" t="s">
        <v>43</v>
      </c>
      <c r="O857" s="92"/>
      <c r="P857" s="226">
        <f>O857*H857</f>
        <v>0</v>
      </c>
      <c r="Q857" s="226">
        <v>0</v>
      </c>
      <c r="R857" s="226">
        <f>Q857*H857</f>
        <v>0</v>
      </c>
      <c r="S857" s="226">
        <v>0</v>
      </c>
      <c r="T857" s="227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28" t="s">
        <v>318</v>
      </c>
      <c r="AT857" s="228" t="s">
        <v>236</v>
      </c>
      <c r="AU857" s="228" t="s">
        <v>88</v>
      </c>
      <c r="AY857" s="18" t="s">
        <v>234</v>
      </c>
      <c r="BE857" s="229">
        <f>IF(N857="základní",J857,0)</f>
        <v>0</v>
      </c>
      <c r="BF857" s="229">
        <f>IF(N857="snížená",J857,0)</f>
        <v>0</v>
      </c>
      <c r="BG857" s="229">
        <f>IF(N857="zákl. přenesená",J857,0)</f>
        <v>0</v>
      </c>
      <c r="BH857" s="229">
        <f>IF(N857="sníž. přenesená",J857,0)</f>
        <v>0</v>
      </c>
      <c r="BI857" s="229">
        <f>IF(N857="nulová",J857,0)</f>
        <v>0</v>
      </c>
      <c r="BJ857" s="18" t="s">
        <v>86</v>
      </c>
      <c r="BK857" s="229">
        <f>ROUND(I857*H857,2)</f>
        <v>0</v>
      </c>
      <c r="BL857" s="18" t="s">
        <v>318</v>
      </c>
      <c r="BM857" s="228" t="s">
        <v>1317</v>
      </c>
    </row>
    <row r="858" s="13" customFormat="1">
      <c r="A858" s="13"/>
      <c r="B858" s="230"/>
      <c r="C858" s="231"/>
      <c r="D858" s="232" t="s">
        <v>242</v>
      </c>
      <c r="E858" s="233" t="s">
        <v>1</v>
      </c>
      <c r="F858" s="234" t="s">
        <v>290</v>
      </c>
      <c r="G858" s="231"/>
      <c r="H858" s="235">
        <v>10</v>
      </c>
      <c r="I858" s="236"/>
      <c r="J858" s="231"/>
      <c r="K858" s="231"/>
      <c r="L858" s="237"/>
      <c r="M858" s="238"/>
      <c r="N858" s="239"/>
      <c r="O858" s="239"/>
      <c r="P858" s="239"/>
      <c r="Q858" s="239"/>
      <c r="R858" s="239"/>
      <c r="S858" s="239"/>
      <c r="T858" s="240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1" t="s">
        <v>242</v>
      </c>
      <c r="AU858" s="241" t="s">
        <v>88</v>
      </c>
      <c r="AV858" s="13" t="s">
        <v>88</v>
      </c>
      <c r="AW858" s="13" t="s">
        <v>34</v>
      </c>
      <c r="AX858" s="13" t="s">
        <v>78</v>
      </c>
      <c r="AY858" s="241" t="s">
        <v>234</v>
      </c>
    </row>
    <row r="859" s="14" customFormat="1">
      <c r="A859" s="14"/>
      <c r="B859" s="242"/>
      <c r="C859" s="243"/>
      <c r="D859" s="232" t="s">
        <v>242</v>
      </c>
      <c r="E859" s="244" t="s">
        <v>1</v>
      </c>
      <c r="F859" s="245" t="s">
        <v>244</v>
      </c>
      <c r="G859" s="243"/>
      <c r="H859" s="246">
        <v>10</v>
      </c>
      <c r="I859" s="247"/>
      <c r="J859" s="243"/>
      <c r="K859" s="243"/>
      <c r="L859" s="248"/>
      <c r="M859" s="249"/>
      <c r="N859" s="250"/>
      <c r="O859" s="250"/>
      <c r="P859" s="250"/>
      <c r="Q859" s="250"/>
      <c r="R859" s="250"/>
      <c r="S859" s="250"/>
      <c r="T859" s="251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2" t="s">
        <v>242</v>
      </c>
      <c r="AU859" s="252" t="s">
        <v>88</v>
      </c>
      <c r="AV859" s="14" t="s">
        <v>240</v>
      </c>
      <c r="AW859" s="14" t="s">
        <v>34</v>
      </c>
      <c r="AX859" s="14" t="s">
        <v>86</v>
      </c>
      <c r="AY859" s="252" t="s">
        <v>234</v>
      </c>
    </row>
    <row r="860" s="2" customFormat="1" ht="21.75" customHeight="1">
      <c r="A860" s="39"/>
      <c r="B860" s="40"/>
      <c r="C860" s="274" t="s">
        <v>1318</v>
      </c>
      <c r="D860" s="274" t="s">
        <v>307</v>
      </c>
      <c r="E860" s="275" t="s">
        <v>1319</v>
      </c>
      <c r="F860" s="276" t="s">
        <v>1320</v>
      </c>
      <c r="G860" s="277" t="s">
        <v>96</v>
      </c>
      <c r="H860" s="278">
        <v>10.5</v>
      </c>
      <c r="I860" s="279"/>
      <c r="J860" s="280">
        <f>ROUND(I860*H860,2)</f>
        <v>0</v>
      </c>
      <c r="K860" s="276" t="s">
        <v>239</v>
      </c>
      <c r="L860" s="281"/>
      <c r="M860" s="282" t="s">
        <v>1</v>
      </c>
      <c r="N860" s="283" t="s">
        <v>43</v>
      </c>
      <c r="O860" s="92"/>
      <c r="P860" s="226">
        <f>O860*H860</f>
        <v>0</v>
      </c>
      <c r="Q860" s="226">
        <v>0.00010000000000000001</v>
      </c>
      <c r="R860" s="226">
        <f>Q860*H860</f>
        <v>0.0010500000000000002</v>
      </c>
      <c r="S860" s="226">
        <v>0</v>
      </c>
      <c r="T860" s="227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28" t="s">
        <v>407</v>
      </c>
      <c r="AT860" s="228" t="s">
        <v>307</v>
      </c>
      <c r="AU860" s="228" t="s">
        <v>88</v>
      </c>
      <c r="AY860" s="18" t="s">
        <v>234</v>
      </c>
      <c r="BE860" s="229">
        <f>IF(N860="základní",J860,0)</f>
        <v>0</v>
      </c>
      <c r="BF860" s="229">
        <f>IF(N860="snížená",J860,0)</f>
        <v>0</v>
      </c>
      <c r="BG860" s="229">
        <f>IF(N860="zákl. přenesená",J860,0)</f>
        <v>0</v>
      </c>
      <c r="BH860" s="229">
        <f>IF(N860="sníž. přenesená",J860,0)</f>
        <v>0</v>
      </c>
      <c r="BI860" s="229">
        <f>IF(N860="nulová",J860,0)</f>
        <v>0</v>
      </c>
      <c r="BJ860" s="18" t="s">
        <v>86</v>
      </c>
      <c r="BK860" s="229">
        <f>ROUND(I860*H860,2)</f>
        <v>0</v>
      </c>
      <c r="BL860" s="18" t="s">
        <v>318</v>
      </c>
      <c r="BM860" s="228" t="s">
        <v>1321</v>
      </c>
    </row>
    <row r="861" s="13" customFormat="1">
      <c r="A861" s="13"/>
      <c r="B861" s="230"/>
      <c r="C861" s="231"/>
      <c r="D861" s="232" t="s">
        <v>242</v>
      </c>
      <c r="E861" s="231"/>
      <c r="F861" s="234" t="s">
        <v>1322</v>
      </c>
      <c r="G861" s="231"/>
      <c r="H861" s="235">
        <v>10.5</v>
      </c>
      <c r="I861" s="236"/>
      <c r="J861" s="231"/>
      <c r="K861" s="231"/>
      <c r="L861" s="237"/>
      <c r="M861" s="238"/>
      <c r="N861" s="239"/>
      <c r="O861" s="239"/>
      <c r="P861" s="239"/>
      <c r="Q861" s="239"/>
      <c r="R861" s="239"/>
      <c r="S861" s="239"/>
      <c r="T861" s="240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1" t="s">
        <v>242</v>
      </c>
      <c r="AU861" s="241" t="s">
        <v>88</v>
      </c>
      <c r="AV861" s="13" t="s">
        <v>88</v>
      </c>
      <c r="AW861" s="13" t="s">
        <v>4</v>
      </c>
      <c r="AX861" s="13" t="s">
        <v>86</v>
      </c>
      <c r="AY861" s="241" t="s">
        <v>234</v>
      </c>
    </row>
    <row r="862" s="2" customFormat="1" ht="21.75" customHeight="1">
      <c r="A862" s="39"/>
      <c r="B862" s="40"/>
      <c r="C862" s="217" t="s">
        <v>1323</v>
      </c>
      <c r="D862" s="217" t="s">
        <v>236</v>
      </c>
      <c r="E862" s="218" t="s">
        <v>1324</v>
      </c>
      <c r="F862" s="219" t="s">
        <v>1325</v>
      </c>
      <c r="G862" s="220" t="s">
        <v>321</v>
      </c>
      <c r="H862" s="221">
        <v>24</v>
      </c>
      <c r="I862" s="222"/>
      <c r="J862" s="223">
        <f>ROUND(I862*H862,2)</f>
        <v>0</v>
      </c>
      <c r="K862" s="219" t="s">
        <v>239</v>
      </c>
      <c r="L862" s="45"/>
      <c r="M862" s="224" t="s">
        <v>1</v>
      </c>
      <c r="N862" s="225" t="s">
        <v>43</v>
      </c>
      <c r="O862" s="92"/>
      <c r="P862" s="226">
        <f>O862*H862</f>
        <v>0</v>
      </c>
      <c r="Q862" s="226">
        <v>0</v>
      </c>
      <c r="R862" s="226">
        <f>Q862*H862</f>
        <v>0</v>
      </c>
      <c r="S862" s="226">
        <v>0</v>
      </c>
      <c r="T862" s="227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28" t="s">
        <v>318</v>
      </c>
      <c r="AT862" s="228" t="s">
        <v>236</v>
      </c>
      <c r="AU862" s="228" t="s">
        <v>88</v>
      </c>
      <c r="AY862" s="18" t="s">
        <v>234</v>
      </c>
      <c r="BE862" s="229">
        <f>IF(N862="základní",J862,0)</f>
        <v>0</v>
      </c>
      <c r="BF862" s="229">
        <f>IF(N862="snížená",J862,0)</f>
        <v>0</v>
      </c>
      <c r="BG862" s="229">
        <f>IF(N862="zákl. přenesená",J862,0)</f>
        <v>0</v>
      </c>
      <c r="BH862" s="229">
        <f>IF(N862="sníž. přenesená",J862,0)</f>
        <v>0</v>
      </c>
      <c r="BI862" s="229">
        <f>IF(N862="nulová",J862,0)</f>
        <v>0</v>
      </c>
      <c r="BJ862" s="18" t="s">
        <v>86</v>
      </c>
      <c r="BK862" s="229">
        <f>ROUND(I862*H862,2)</f>
        <v>0</v>
      </c>
      <c r="BL862" s="18" t="s">
        <v>318</v>
      </c>
      <c r="BM862" s="228" t="s">
        <v>1326</v>
      </c>
    </row>
    <row r="863" s="13" customFormat="1">
      <c r="A863" s="13"/>
      <c r="B863" s="230"/>
      <c r="C863" s="231"/>
      <c r="D863" s="232" t="s">
        <v>242</v>
      </c>
      <c r="E863" s="233" t="s">
        <v>1</v>
      </c>
      <c r="F863" s="234" t="s">
        <v>360</v>
      </c>
      <c r="G863" s="231"/>
      <c r="H863" s="235">
        <v>24</v>
      </c>
      <c r="I863" s="236"/>
      <c r="J863" s="231"/>
      <c r="K863" s="231"/>
      <c r="L863" s="237"/>
      <c r="M863" s="238"/>
      <c r="N863" s="239"/>
      <c r="O863" s="239"/>
      <c r="P863" s="239"/>
      <c r="Q863" s="239"/>
      <c r="R863" s="239"/>
      <c r="S863" s="239"/>
      <c r="T863" s="240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1" t="s">
        <v>242</v>
      </c>
      <c r="AU863" s="241" t="s">
        <v>88</v>
      </c>
      <c r="AV863" s="13" t="s">
        <v>88</v>
      </c>
      <c r="AW863" s="13" t="s">
        <v>34</v>
      </c>
      <c r="AX863" s="13" t="s">
        <v>86</v>
      </c>
      <c r="AY863" s="241" t="s">
        <v>234</v>
      </c>
    </row>
    <row r="864" s="2" customFormat="1" ht="21.75" customHeight="1">
      <c r="A864" s="39"/>
      <c r="B864" s="40"/>
      <c r="C864" s="274" t="s">
        <v>1327</v>
      </c>
      <c r="D864" s="274" t="s">
        <v>307</v>
      </c>
      <c r="E864" s="275" t="s">
        <v>1328</v>
      </c>
      <c r="F864" s="276" t="s">
        <v>1329</v>
      </c>
      <c r="G864" s="277" t="s">
        <v>321</v>
      </c>
      <c r="H864" s="278">
        <v>24</v>
      </c>
      <c r="I864" s="279"/>
      <c r="J864" s="280">
        <f>ROUND(I864*H864,2)</f>
        <v>0</v>
      </c>
      <c r="K864" s="276" t="s">
        <v>239</v>
      </c>
      <c r="L864" s="281"/>
      <c r="M864" s="282" t="s">
        <v>1</v>
      </c>
      <c r="N864" s="283" t="s">
        <v>43</v>
      </c>
      <c r="O864" s="92"/>
      <c r="P864" s="226">
        <f>O864*H864</f>
        <v>0</v>
      </c>
      <c r="Q864" s="226">
        <v>4.0000000000000003E-05</v>
      </c>
      <c r="R864" s="226">
        <f>Q864*H864</f>
        <v>0.00096000000000000013</v>
      </c>
      <c r="S864" s="226">
        <v>0</v>
      </c>
      <c r="T864" s="227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28" t="s">
        <v>407</v>
      </c>
      <c r="AT864" s="228" t="s">
        <v>307</v>
      </c>
      <c r="AU864" s="228" t="s">
        <v>88</v>
      </c>
      <c r="AY864" s="18" t="s">
        <v>234</v>
      </c>
      <c r="BE864" s="229">
        <f>IF(N864="základní",J864,0)</f>
        <v>0</v>
      </c>
      <c r="BF864" s="229">
        <f>IF(N864="snížená",J864,0)</f>
        <v>0</v>
      </c>
      <c r="BG864" s="229">
        <f>IF(N864="zákl. přenesená",J864,0)</f>
        <v>0</v>
      </c>
      <c r="BH864" s="229">
        <f>IF(N864="sníž. přenesená",J864,0)</f>
        <v>0</v>
      </c>
      <c r="BI864" s="229">
        <f>IF(N864="nulová",J864,0)</f>
        <v>0</v>
      </c>
      <c r="BJ864" s="18" t="s">
        <v>86</v>
      </c>
      <c r="BK864" s="229">
        <f>ROUND(I864*H864,2)</f>
        <v>0</v>
      </c>
      <c r="BL864" s="18" t="s">
        <v>318</v>
      </c>
      <c r="BM864" s="228" t="s">
        <v>1330</v>
      </c>
    </row>
    <row r="865" s="13" customFormat="1">
      <c r="A865" s="13"/>
      <c r="B865" s="230"/>
      <c r="C865" s="231"/>
      <c r="D865" s="232" t="s">
        <v>242</v>
      </c>
      <c r="E865" s="233" t="s">
        <v>1</v>
      </c>
      <c r="F865" s="234" t="s">
        <v>360</v>
      </c>
      <c r="G865" s="231"/>
      <c r="H865" s="235">
        <v>24</v>
      </c>
      <c r="I865" s="236"/>
      <c r="J865" s="231"/>
      <c r="K865" s="231"/>
      <c r="L865" s="237"/>
      <c r="M865" s="238"/>
      <c r="N865" s="239"/>
      <c r="O865" s="239"/>
      <c r="P865" s="239"/>
      <c r="Q865" s="239"/>
      <c r="R865" s="239"/>
      <c r="S865" s="239"/>
      <c r="T865" s="24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1" t="s">
        <v>242</v>
      </c>
      <c r="AU865" s="241" t="s">
        <v>88</v>
      </c>
      <c r="AV865" s="13" t="s">
        <v>88</v>
      </c>
      <c r="AW865" s="13" t="s">
        <v>34</v>
      </c>
      <c r="AX865" s="13" t="s">
        <v>86</v>
      </c>
      <c r="AY865" s="241" t="s">
        <v>234</v>
      </c>
    </row>
    <row r="866" s="2" customFormat="1" ht="16.5" customHeight="1">
      <c r="A866" s="39"/>
      <c r="B866" s="40"/>
      <c r="C866" s="217" t="s">
        <v>1331</v>
      </c>
      <c r="D866" s="217" t="s">
        <v>236</v>
      </c>
      <c r="E866" s="218" t="s">
        <v>1332</v>
      </c>
      <c r="F866" s="219" t="s">
        <v>1333</v>
      </c>
      <c r="G866" s="220" t="s">
        <v>321</v>
      </c>
      <c r="H866" s="221">
        <v>17</v>
      </c>
      <c r="I866" s="222"/>
      <c r="J866" s="223">
        <f>ROUND(I866*H866,2)</f>
        <v>0</v>
      </c>
      <c r="K866" s="219" t="s">
        <v>239</v>
      </c>
      <c r="L866" s="45"/>
      <c r="M866" s="224" t="s">
        <v>1</v>
      </c>
      <c r="N866" s="225" t="s">
        <v>43</v>
      </c>
      <c r="O866" s="92"/>
      <c r="P866" s="226">
        <f>O866*H866</f>
        <v>0</v>
      </c>
      <c r="Q866" s="226">
        <v>0</v>
      </c>
      <c r="R866" s="226">
        <f>Q866*H866</f>
        <v>0</v>
      </c>
      <c r="S866" s="226">
        <v>0</v>
      </c>
      <c r="T866" s="227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28" t="s">
        <v>318</v>
      </c>
      <c r="AT866" s="228" t="s">
        <v>236</v>
      </c>
      <c r="AU866" s="228" t="s">
        <v>88</v>
      </c>
      <c r="AY866" s="18" t="s">
        <v>234</v>
      </c>
      <c r="BE866" s="229">
        <f>IF(N866="základní",J866,0)</f>
        <v>0</v>
      </c>
      <c r="BF866" s="229">
        <f>IF(N866="snížená",J866,0)</f>
        <v>0</v>
      </c>
      <c r="BG866" s="229">
        <f>IF(N866="zákl. přenesená",J866,0)</f>
        <v>0</v>
      </c>
      <c r="BH866" s="229">
        <f>IF(N866="sníž. přenesená",J866,0)</f>
        <v>0</v>
      </c>
      <c r="BI866" s="229">
        <f>IF(N866="nulová",J866,0)</f>
        <v>0</v>
      </c>
      <c r="BJ866" s="18" t="s">
        <v>86</v>
      </c>
      <c r="BK866" s="229">
        <f>ROUND(I866*H866,2)</f>
        <v>0</v>
      </c>
      <c r="BL866" s="18" t="s">
        <v>318</v>
      </c>
      <c r="BM866" s="228" t="s">
        <v>1334</v>
      </c>
    </row>
    <row r="867" s="13" customFormat="1">
      <c r="A867" s="13"/>
      <c r="B867" s="230"/>
      <c r="C867" s="231"/>
      <c r="D867" s="232" t="s">
        <v>242</v>
      </c>
      <c r="E867" s="233" t="s">
        <v>1</v>
      </c>
      <c r="F867" s="234" t="s">
        <v>324</v>
      </c>
      <c r="G867" s="231"/>
      <c r="H867" s="235">
        <v>17</v>
      </c>
      <c r="I867" s="236"/>
      <c r="J867" s="231"/>
      <c r="K867" s="231"/>
      <c r="L867" s="237"/>
      <c r="M867" s="238"/>
      <c r="N867" s="239"/>
      <c r="O867" s="239"/>
      <c r="P867" s="239"/>
      <c r="Q867" s="239"/>
      <c r="R867" s="239"/>
      <c r="S867" s="239"/>
      <c r="T867" s="240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1" t="s">
        <v>242</v>
      </c>
      <c r="AU867" s="241" t="s">
        <v>88</v>
      </c>
      <c r="AV867" s="13" t="s">
        <v>88</v>
      </c>
      <c r="AW867" s="13" t="s">
        <v>34</v>
      </c>
      <c r="AX867" s="13" t="s">
        <v>86</v>
      </c>
      <c r="AY867" s="241" t="s">
        <v>234</v>
      </c>
    </row>
    <row r="868" s="2" customFormat="1" ht="24.15" customHeight="1">
      <c r="A868" s="39"/>
      <c r="B868" s="40"/>
      <c r="C868" s="274" t="s">
        <v>1335</v>
      </c>
      <c r="D868" s="274" t="s">
        <v>307</v>
      </c>
      <c r="E868" s="275" t="s">
        <v>1336</v>
      </c>
      <c r="F868" s="276" t="s">
        <v>1337</v>
      </c>
      <c r="G868" s="277" t="s">
        <v>321</v>
      </c>
      <c r="H868" s="278">
        <v>17</v>
      </c>
      <c r="I868" s="279"/>
      <c r="J868" s="280">
        <f>ROUND(I868*H868,2)</f>
        <v>0</v>
      </c>
      <c r="K868" s="276" t="s">
        <v>239</v>
      </c>
      <c r="L868" s="281"/>
      <c r="M868" s="282" t="s">
        <v>1</v>
      </c>
      <c r="N868" s="283" t="s">
        <v>43</v>
      </c>
      <c r="O868" s="92"/>
      <c r="P868" s="226">
        <f>O868*H868</f>
        <v>0</v>
      </c>
      <c r="Q868" s="226">
        <v>9.0000000000000006E-05</v>
      </c>
      <c r="R868" s="226">
        <f>Q868*H868</f>
        <v>0.0015300000000000001</v>
      </c>
      <c r="S868" s="226">
        <v>0</v>
      </c>
      <c r="T868" s="227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28" t="s">
        <v>407</v>
      </c>
      <c r="AT868" s="228" t="s">
        <v>307</v>
      </c>
      <c r="AU868" s="228" t="s">
        <v>88</v>
      </c>
      <c r="AY868" s="18" t="s">
        <v>234</v>
      </c>
      <c r="BE868" s="229">
        <f>IF(N868="základní",J868,0)</f>
        <v>0</v>
      </c>
      <c r="BF868" s="229">
        <f>IF(N868="snížená",J868,0)</f>
        <v>0</v>
      </c>
      <c r="BG868" s="229">
        <f>IF(N868="zákl. přenesená",J868,0)</f>
        <v>0</v>
      </c>
      <c r="BH868" s="229">
        <f>IF(N868="sníž. přenesená",J868,0)</f>
        <v>0</v>
      </c>
      <c r="BI868" s="229">
        <f>IF(N868="nulová",J868,0)</f>
        <v>0</v>
      </c>
      <c r="BJ868" s="18" t="s">
        <v>86</v>
      </c>
      <c r="BK868" s="229">
        <f>ROUND(I868*H868,2)</f>
        <v>0</v>
      </c>
      <c r="BL868" s="18" t="s">
        <v>318</v>
      </c>
      <c r="BM868" s="228" t="s">
        <v>1338</v>
      </c>
    </row>
    <row r="869" s="13" customFormat="1">
      <c r="A869" s="13"/>
      <c r="B869" s="230"/>
      <c r="C869" s="231"/>
      <c r="D869" s="232" t="s">
        <v>242</v>
      </c>
      <c r="E869" s="233" t="s">
        <v>1</v>
      </c>
      <c r="F869" s="234" t="s">
        <v>324</v>
      </c>
      <c r="G869" s="231"/>
      <c r="H869" s="235">
        <v>17</v>
      </c>
      <c r="I869" s="236"/>
      <c r="J869" s="231"/>
      <c r="K869" s="231"/>
      <c r="L869" s="237"/>
      <c r="M869" s="238"/>
      <c r="N869" s="239"/>
      <c r="O869" s="239"/>
      <c r="P869" s="239"/>
      <c r="Q869" s="239"/>
      <c r="R869" s="239"/>
      <c r="S869" s="239"/>
      <c r="T869" s="240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1" t="s">
        <v>242</v>
      </c>
      <c r="AU869" s="241" t="s">
        <v>88</v>
      </c>
      <c r="AV869" s="13" t="s">
        <v>88</v>
      </c>
      <c r="AW869" s="13" t="s">
        <v>34</v>
      </c>
      <c r="AX869" s="13" t="s">
        <v>86</v>
      </c>
      <c r="AY869" s="241" t="s">
        <v>234</v>
      </c>
    </row>
    <row r="870" s="2" customFormat="1" ht="33" customHeight="1">
      <c r="A870" s="39"/>
      <c r="B870" s="40"/>
      <c r="C870" s="217" t="s">
        <v>1339</v>
      </c>
      <c r="D870" s="217" t="s">
        <v>236</v>
      </c>
      <c r="E870" s="218" t="s">
        <v>1340</v>
      </c>
      <c r="F870" s="219" t="s">
        <v>1341</v>
      </c>
      <c r="G870" s="220" t="s">
        <v>96</v>
      </c>
      <c r="H870" s="221">
        <v>30</v>
      </c>
      <c r="I870" s="222"/>
      <c r="J870" s="223">
        <f>ROUND(I870*H870,2)</f>
        <v>0</v>
      </c>
      <c r="K870" s="219" t="s">
        <v>239</v>
      </c>
      <c r="L870" s="45"/>
      <c r="M870" s="224" t="s">
        <v>1</v>
      </c>
      <c r="N870" s="225" t="s">
        <v>43</v>
      </c>
      <c r="O870" s="92"/>
      <c r="P870" s="226">
        <f>O870*H870</f>
        <v>0</v>
      </c>
      <c r="Q870" s="226">
        <v>0</v>
      </c>
      <c r="R870" s="226">
        <f>Q870*H870</f>
        <v>0</v>
      </c>
      <c r="S870" s="226">
        <v>0</v>
      </c>
      <c r="T870" s="227">
        <f>S870*H870</f>
        <v>0</v>
      </c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R870" s="228" t="s">
        <v>318</v>
      </c>
      <c r="AT870" s="228" t="s">
        <v>236</v>
      </c>
      <c r="AU870" s="228" t="s">
        <v>88</v>
      </c>
      <c r="AY870" s="18" t="s">
        <v>234</v>
      </c>
      <c r="BE870" s="229">
        <f>IF(N870="základní",J870,0)</f>
        <v>0</v>
      </c>
      <c r="BF870" s="229">
        <f>IF(N870="snížená",J870,0)</f>
        <v>0</v>
      </c>
      <c r="BG870" s="229">
        <f>IF(N870="zákl. přenesená",J870,0)</f>
        <v>0</v>
      </c>
      <c r="BH870" s="229">
        <f>IF(N870="sníž. přenesená",J870,0)</f>
        <v>0</v>
      </c>
      <c r="BI870" s="229">
        <f>IF(N870="nulová",J870,0)</f>
        <v>0</v>
      </c>
      <c r="BJ870" s="18" t="s">
        <v>86</v>
      </c>
      <c r="BK870" s="229">
        <f>ROUND(I870*H870,2)</f>
        <v>0</v>
      </c>
      <c r="BL870" s="18" t="s">
        <v>318</v>
      </c>
      <c r="BM870" s="228" t="s">
        <v>1342</v>
      </c>
    </row>
    <row r="871" s="13" customFormat="1">
      <c r="A871" s="13"/>
      <c r="B871" s="230"/>
      <c r="C871" s="231"/>
      <c r="D871" s="232" t="s">
        <v>242</v>
      </c>
      <c r="E871" s="233" t="s">
        <v>1</v>
      </c>
      <c r="F871" s="234" t="s">
        <v>1343</v>
      </c>
      <c r="G871" s="231"/>
      <c r="H871" s="235">
        <v>30</v>
      </c>
      <c r="I871" s="236"/>
      <c r="J871" s="231"/>
      <c r="K871" s="231"/>
      <c r="L871" s="237"/>
      <c r="M871" s="238"/>
      <c r="N871" s="239"/>
      <c r="O871" s="239"/>
      <c r="P871" s="239"/>
      <c r="Q871" s="239"/>
      <c r="R871" s="239"/>
      <c r="S871" s="239"/>
      <c r="T871" s="240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1" t="s">
        <v>242</v>
      </c>
      <c r="AU871" s="241" t="s">
        <v>88</v>
      </c>
      <c r="AV871" s="13" t="s">
        <v>88</v>
      </c>
      <c r="AW871" s="13" t="s">
        <v>34</v>
      </c>
      <c r="AX871" s="13" t="s">
        <v>78</v>
      </c>
      <c r="AY871" s="241" t="s">
        <v>234</v>
      </c>
    </row>
    <row r="872" s="14" customFormat="1">
      <c r="A872" s="14"/>
      <c r="B872" s="242"/>
      <c r="C872" s="243"/>
      <c r="D872" s="232" t="s">
        <v>242</v>
      </c>
      <c r="E872" s="244" t="s">
        <v>1</v>
      </c>
      <c r="F872" s="245" t="s">
        <v>244</v>
      </c>
      <c r="G872" s="243"/>
      <c r="H872" s="246">
        <v>30</v>
      </c>
      <c r="I872" s="247"/>
      <c r="J872" s="243"/>
      <c r="K872" s="243"/>
      <c r="L872" s="248"/>
      <c r="M872" s="249"/>
      <c r="N872" s="250"/>
      <c r="O872" s="250"/>
      <c r="P872" s="250"/>
      <c r="Q872" s="250"/>
      <c r="R872" s="250"/>
      <c r="S872" s="250"/>
      <c r="T872" s="251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2" t="s">
        <v>242</v>
      </c>
      <c r="AU872" s="252" t="s">
        <v>88</v>
      </c>
      <c r="AV872" s="14" t="s">
        <v>240</v>
      </c>
      <c r="AW872" s="14" t="s">
        <v>34</v>
      </c>
      <c r="AX872" s="14" t="s">
        <v>86</v>
      </c>
      <c r="AY872" s="252" t="s">
        <v>234</v>
      </c>
    </row>
    <row r="873" s="2" customFormat="1" ht="24.15" customHeight="1">
      <c r="A873" s="39"/>
      <c r="B873" s="40"/>
      <c r="C873" s="274" t="s">
        <v>1344</v>
      </c>
      <c r="D873" s="274" t="s">
        <v>307</v>
      </c>
      <c r="E873" s="275" t="s">
        <v>1345</v>
      </c>
      <c r="F873" s="276" t="s">
        <v>1346</v>
      </c>
      <c r="G873" s="277" t="s">
        <v>96</v>
      </c>
      <c r="H873" s="278">
        <v>34.5</v>
      </c>
      <c r="I873" s="279"/>
      <c r="J873" s="280">
        <f>ROUND(I873*H873,2)</f>
        <v>0</v>
      </c>
      <c r="K873" s="276" t="s">
        <v>239</v>
      </c>
      <c r="L873" s="281"/>
      <c r="M873" s="282" t="s">
        <v>1</v>
      </c>
      <c r="N873" s="283" t="s">
        <v>43</v>
      </c>
      <c r="O873" s="92"/>
      <c r="P873" s="226">
        <f>O873*H873</f>
        <v>0</v>
      </c>
      <c r="Q873" s="226">
        <v>0.00010000000000000001</v>
      </c>
      <c r="R873" s="226">
        <f>Q873*H873</f>
        <v>0.0034500000000000004</v>
      </c>
      <c r="S873" s="226">
        <v>0</v>
      </c>
      <c r="T873" s="227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28" t="s">
        <v>407</v>
      </c>
      <c r="AT873" s="228" t="s">
        <v>307</v>
      </c>
      <c r="AU873" s="228" t="s">
        <v>88</v>
      </c>
      <c r="AY873" s="18" t="s">
        <v>234</v>
      </c>
      <c r="BE873" s="229">
        <f>IF(N873="základní",J873,0)</f>
        <v>0</v>
      </c>
      <c r="BF873" s="229">
        <f>IF(N873="snížená",J873,0)</f>
        <v>0</v>
      </c>
      <c r="BG873" s="229">
        <f>IF(N873="zákl. přenesená",J873,0)</f>
        <v>0</v>
      </c>
      <c r="BH873" s="229">
        <f>IF(N873="sníž. přenesená",J873,0)</f>
        <v>0</v>
      </c>
      <c r="BI873" s="229">
        <f>IF(N873="nulová",J873,0)</f>
        <v>0</v>
      </c>
      <c r="BJ873" s="18" t="s">
        <v>86</v>
      </c>
      <c r="BK873" s="229">
        <f>ROUND(I873*H873,2)</f>
        <v>0</v>
      </c>
      <c r="BL873" s="18" t="s">
        <v>318</v>
      </c>
      <c r="BM873" s="228" t="s">
        <v>1347</v>
      </c>
    </row>
    <row r="874" s="13" customFormat="1">
      <c r="A874" s="13"/>
      <c r="B874" s="230"/>
      <c r="C874" s="231"/>
      <c r="D874" s="232" t="s">
        <v>242</v>
      </c>
      <c r="E874" s="231"/>
      <c r="F874" s="234" t="s">
        <v>1348</v>
      </c>
      <c r="G874" s="231"/>
      <c r="H874" s="235">
        <v>34.5</v>
      </c>
      <c r="I874" s="236"/>
      <c r="J874" s="231"/>
      <c r="K874" s="231"/>
      <c r="L874" s="237"/>
      <c r="M874" s="238"/>
      <c r="N874" s="239"/>
      <c r="O874" s="239"/>
      <c r="P874" s="239"/>
      <c r="Q874" s="239"/>
      <c r="R874" s="239"/>
      <c r="S874" s="239"/>
      <c r="T874" s="240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1" t="s">
        <v>242</v>
      </c>
      <c r="AU874" s="241" t="s">
        <v>88</v>
      </c>
      <c r="AV874" s="13" t="s">
        <v>88</v>
      </c>
      <c r="AW874" s="13" t="s">
        <v>4</v>
      </c>
      <c r="AX874" s="13" t="s">
        <v>86</v>
      </c>
      <c r="AY874" s="241" t="s">
        <v>234</v>
      </c>
    </row>
    <row r="875" s="2" customFormat="1" ht="24.15" customHeight="1">
      <c r="A875" s="39"/>
      <c r="B875" s="40"/>
      <c r="C875" s="217" t="s">
        <v>1349</v>
      </c>
      <c r="D875" s="217" t="s">
        <v>236</v>
      </c>
      <c r="E875" s="218" t="s">
        <v>1350</v>
      </c>
      <c r="F875" s="219" t="s">
        <v>1351</v>
      </c>
      <c r="G875" s="220" t="s">
        <v>96</v>
      </c>
      <c r="H875" s="221">
        <v>150</v>
      </c>
      <c r="I875" s="222"/>
      <c r="J875" s="223">
        <f>ROUND(I875*H875,2)</f>
        <v>0</v>
      </c>
      <c r="K875" s="219" t="s">
        <v>239</v>
      </c>
      <c r="L875" s="45"/>
      <c r="M875" s="224" t="s">
        <v>1</v>
      </c>
      <c r="N875" s="225" t="s">
        <v>43</v>
      </c>
      <c r="O875" s="92"/>
      <c r="P875" s="226">
        <f>O875*H875</f>
        <v>0</v>
      </c>
      <c r="Q875" s="226">
        <v>0</v>
      </c>
      <c r="R875" s="226">
        <f>Q875*H875</f>
        <v>0</v>
      </c>
      <c r="S875" s="226">
        <v>0</v>
      </c>
      <c r="T875" s="227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28" t="s">
        <v>318</v>
      </c>
      <c r="AT875" s="228" t="s">
        <v>236</v>
      </c>
      <c r="AU875" s="228" t="s">
        <v>88</v>
      </c>
      <c r="AY875" s="18" t="s">
        <v>234</v>
      </c>
      <c r="BE875" s="229">
        <f>IF(N875="základní",J875,0)</f>
        <v>0</v>
      </c>
      <c r="BF875" s="229">
        <f>IF(N875="snížená",J875,0)</f>
        <v>0</v>
      </c>
      <c r="BG875" s="229">
        <f>IF(N875="zákl. přenesená",J875,0)</f>
        <v>0</v>
      </c>
      <c r="BH875" s="229">
        <f>IF(N875="sníž. přenesená",J875,0)</f>
        <v>0</v>
      </c>
      <c r="BI875" s="229">
        <f>IF(N875="nulová",J875,0)</f>
        <v>0</v>
      </c>
      <c r="BJ875" s="18" t="s">
        <v>86</v>
      </c>
      <c r="BK875" s="229">
        <f>ROUND(I875*H875,2)</f>
        <v>0</v>
      </c>
      <c r="BL875" s="18" t="s">
        <v>318</v>
      </c>
      <c r="BM875" s="228" t="s">
        <v>1352</v>
      </c>
    </row>
    <row r="876" s="13" customFormat="1">
      <c r="A876" s="13"/>
      <c r="B876" s="230"/>
      <c r="C876" s="231"/>
      <c r="D876" s="232" t="s">
        <v>242</v>
      </c>
      <c r="E876" s="233" t="s">
        <v>1</v>
      </c>
      <c r="F876" s="234" t="s">
        <v>1343</v>
      </c>
      <c r="G876" s="231"/>
      <c r="H876" s="235">
        <v>30</v>
      </c>
      <c r="I876" s="236"/>
      <c r="J876" s="231"/>
      <c r="K876" s="231"/>
      <c r="L876" s="237"/>
      <c r="M876" s="238"/>
      <c r="N876" s="239"/>
      <c r="O876" s="239"/>
      <c r="P876" s="239"/>
      <c r="Q876" s="239"/>
      <c r="R876" s="239"/>
      <c r="S876" s="239"/>
      <c r="T876" s="240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1" t="s">
        <v>242</v>
      </c>
      <c r="AU876" s="241" t="s">
        <v>88</v>
      </c>
      <c r="AV876" s="13" t="s">
        <v>88</v>
      </c>
      <c r="AW876" s="13" t="s">
        <v>34</v>
      </c>
      <c r="AX876" s="13" t="s">
        <v>78</v>
      </c>
      <c r="AY876" s="241" t="s">
        <v>234</v>
      </c>
    </row>
    <row r="877" s="13" customFormat="1">
      <c r="A877" s="13"/>
      <c r="B877" s="230"/>
      <c r="C877" s="231"/>
      <c r="D877" s="232" t="s">
        <v>242</v>
      </c>
      <c r="E877" s="233" t="s">
        <v>1</v>
      </c>
      <c r="F877" s="234" t="s">
        <v>1353</v>
      </c>
      <c r="G877" s="231"/>
      <c r="H877" s="235">
        <v>120</v>
      </c>
      <c r="I877" s="236"/>
      <c r="J877" s="231"/>
      <c r="K877" s="231"/>
      <c r="L877" s="237"/>
      <c r="M877" s="238"/>
      <c r="N877" s="239"/>
      <c r="O877" s="239"/>
      <c r="P877" s="239"/>
      <c r="Q877" s="239"/>
      <c r="R877" s="239"/>
      <c r="S877" s="239"/>
      <c r="T877" s="24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1" t="s">
        <v>242</v>
      </c>
      <c r="AU877" s="241" t="s">
        <v>88</v>
      </c>
      <c r="AV877" s="13" t="s">
        <v>88</v>
      </c>
      <c r="AW877" s="13" t="s">
        <v>34</v>
      </c>
      <c r="AX877" s="13" t="s">
        <v>78</v>
      </c>
      <c r="AY877" s="241" t="s">
        <v>234</v>
      </c>
    </row>
    <row r="878" s="14" customFormat="1">
      <c r="A878" s="14"/>
      <c r="B878" s="242"/>
      <c r="C878" s="243"/>
      <c r="D878" s="232" t="s">
        <v>242</v>
      </c>
      <c r="E878" s="244" t="s">
        <v>1</v>
      </c>
      <c r="F878" s="245" t="s">
        <v>244</v>
      </c>
      <c r="G878" s="243"/>
      <c r="H878" s="246">
        <v>150</v>
      </c>
      <c r="I878" s="247"/>
      <c r="J878" s="243"/>
      <c r="K878" s="243"/>
      <c r="L878" s="248"/>
      <c r="M878" s="249"/>
      <c r="N878" s="250"/>
      <c r="O878" s="250"/>
      <c r="P878" s="250"/>
      <c r="Q878" s="250"/>
      <c r="R878" s="250"/>
      <c r="S878" s="250"/>
      <c r="T878" s="25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2" t="s">
        <v>242</v>
      </c>
      <c r="AU878" s="252" t="s">
        <v>88</v>
      </c>
      <c r="AV878" s="14" t="s">
        <v>240</v>
      </c>
      <c r="AW878" s="14" t="s">
        <v>34</v>
      </c>
      <c r="AX878" s="14" t="s">
        <v>86</v>
      </c>
      <c r="AY878" s="252" t="s">
        <v>234</v>
      </c>
    </row>
    <row r="879" s="2" customFormat="1" ht="24.15" customHeight="1">
      <c r="A879" s="39"/>
      <c r="B879" s="40"/>
      <c r="C879" s="274" t="s">
        <v>1354</v>
      </c>
      <c r="D879" s="274" t="s">
        <v>307</v>
      </c>
      <c r="E879" s="275" t="s">
        <v>1355</v>
      </c>
      <c r="F879" s="276" t="s">
        <v>1356</v>
      </c>
      <c r="G879" s="277" t="s">
        <v>96</v>
      </c>
      <c r="H879" s="278">
        <v>172.5</v>
      </c>
      <c r="I879" s="279"/>
      <c r="J879" s="280">
        <f>ROUND(I879*H879,2)</f>
        <v>0</v>
      </c>
      <c r="K879" s="276" t="s">
        <v>239</v>
      </c>
      <c r="L879" s="281"/>
      <c r="M879" s="282" t="s">
        <v>1</v>
      </c>
      <c r="N879" s="283" t="s">
        <v>43</v>
      </c>
      <c r="O879" s="92"/>
      <c r="P879" s="226">
        <f>O879*H879</f>
        <v>0</v>
      </c>
      <c r="Q879" s="226">
        <v>0.00012</v>
      </c>
      <c r="R879" s="226">
        <f>Q879*H879</f>
        <v>0.0207</v>
      </c>
      <c r="S879" s="226">
        <v>0</v>
      </c>
      <c r="T879" s="227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28" t="s">
        <v>407</v>
      </c>
      <c r="AT879" s="228" t="s">
        <v>307</v>
      </c>
      <c r="AU879" s="228" t="s">
        <v>88</v>
      </c>
      <c r="AY879" s="18" t="s">
        <v>234</v>
      </c>
      <c r="BE879" s="229">
        <f>IF(N879="základní",J879,0)</f>
        <v>0</v>
      </c>
      <c r="BF879" s="229">
        <f>IF(N879="snížená",J879,0)</f>
        <v>0</v>
      </c>
      <c r="BG879" s="229">
        <f>IF(N879="zákl. přenesená",J879,0)</f>
        <v>0</v>
      </c>
      <c r="BH879" s="229">
        <f>IF(N879="sníž. přenesená",J879,0)</f>
        <v>0</v>
      </c>
      <c r="BI879" s="229">
        <f>IF(N879="nulová",J879,0)</f>
        <v>0</v>
      </c>
      <c r="BJ879" s="18" t="s">
        <v>86</v>
      </c>
      <c r="BK879" s="229">
        <f>ROUND(I879*H879,2)</f>
        <v>0</v>
      </c>
      <c r="BL879" s="18" t="s">
        <v>318</v>
      </c>
      <c r="BM879" s="228" t="s">
        <v>1357</v>
      </c>
    </row>
    <row r="880" s="13" customFormat="1">
      <c r="A880" s="13"/>
      <c r="B880" s="230"/>
      <c r="C880" s="231"/>
      <c r="D880" s="232" t="s">
        <v>242</v>
      </c>
      <c r="E880" s="231"/>
      <c r="F880" s="234" t="s">
        <v>1358</v>
      </c>
      <c r="G880" s="231"/>
      <c r="H880" s="235">
        <v>172.5</v>
      </c>
      <c r="I880" s="236"/>
      <c r="J880" s="231"/>
      <c r="K880" s="231"/>
      <c r="L880" s="237"/>
      <c r="M880" s="238"/>
      <c r="N880" s="239"/>
      <c r="O880" s="239"/>
      <c r="P880" s="239"/>
      <c r="Q880" s="239"/>
      <c r="R880" s="239"/>
      <c r="S880" s="239"/>
      <c r="T880" s="240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1" t="s">
        <v>242</v>
      </c>
      <c r="AU880" s="241" t="s">
        <v>88</v>
      </c>
      <c r="AV880" s="13" t="s">
        <v>88</v>
      </c>
      <c r="AW880" s="13" t="s">
        <v>4</v>
      </c>
      <c r="AX880" s="13" t="s">
        <v>86</v>
      </c>
      <c r="AY880" s="241" t="s">
        <v>234</v>
      </c>
    </row>
    <row r="881" s="2" customFormat="1" ht="33" customHeight="1">
      <c r="A881" s="39"/>
      <c r="B881" s="40"/>
      <c r="C881" s="217" t="s">
        <v>1359</v>
      </c>
      <c r="D881" s="217" t="s">
        <v>236</v>
      </c>
      <c r="E881" s="218" t="s">
        <v>1360</v>
      </c>
      <c r="F881" s="219" t="s">
        <v>1361</v>
      </c>
      <c r="G881" s="220" t="s">
        <v>96</v>
      </c>
      <c r="H881" s="221">
        <v>90</v>
      </c>
      <c r="I881" s="222"/>
      <c r="J881" s="223">
        <f>ROUND(I881*H881,2)</f>
        <v>0</v>
      </c>
      <c r="K881" s="219" t="s">
        <v>239</v>
      </c>
      <c r="L881" s="45"/>
      <c r="M881" s="224" t="s">
        <v>1</v>
      </c>
      <c r="N881" s="225" t="s">
        <v>43</v>
      </c>
      <c r="O881" s="92"/>
      <c r="P881" s="226">
        <f>O881*H881</f>
        <v>0</v>
      </c>
      <c r="Q881" s="226">
        <v>0</v>
      </c>
      <c r="R881" s="226">
        <f>Q881*H881</f>
        <v>0</v>
      </c>
      <c r="S881" s="226">
        <v>0</v>
      </c>
      <c r="T881" s="227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28" t="s">
        <v>318</v>
      </c>
      <c r="AT881" s="228" t="s">
        <v>236</v>
      </c>
      <c r="AU881" s="228" t="s">
        <v>88</v>
      </c>
      <c r="AY881" s="18" t="s">
        <v>234</v>
      </c>
      <c r="BE881" s="229">
        <f>IF(N881="základní",J881,0)</f>
        <v>0</v>
      </c>
      <c r="BF881" s="229">
        <f>IF(N881="snížená",J881,0)</f>
        <v>0</v>
      </c>
      <c r="BG881" s="229">
        <f>IF(N881="zákl. přenesená",J881,0)</f>
        <v>0</v>
      </c>
      <c r="BH881" s="229">
        <f>IF(N881="sníž. přenesená",J881,0)</f>
        <v>0</v>
      </c>
      <c r="BI881" s="229">
        <f>IF(N881="nulová",J881,0)</f>
        <v>0</v>
      </c>
      <c r="BJ881" s="18" t="s">
        <v>86</v>
      </c>
      <c r="BK881" s="229">
        <f>ROUND(I881*H881,2)</f>
        <v>0</v>
      </c>
      <c r="BL881" s="18" t="s">
        <v>318</v>
      </c>
      <c r="BM881" s="228" t="s">
        <v>1362</v>
      </c>
    </row>
    <row r="882" s="13" customFormat="1">
      <c r="A882" s="13"/>
      <c r="B882" s="230"/>
      <c r="C882" s="231"/>
      <c r="D882" s="232" t="s">
        <v>242</v>
      </c>
      <c r="E882" s="233" t="s">
        <v>1</v>
      </c>
      <c r="F882" s="234" t="s">
        <v>1363</v>
      </c>
      <c r="G882" s="231"/>
      <c r="H882" s="235">
        <v>90</v>
      </c>
      <c r="I882" s="236"/>
      <c r="J882" s="231"/>
      <c r="K882" s="231"/>
      <c r="L882" s="237"/>
      <c r="M882" s="238"/>
      <c r="N882" s="239"/>
      <c r="O882" s="239"/>
      <c r="P882" s="239"/>
      <c r="Q882" s="239"/>
      <c r="R882" s="239"/>
      <c r="S882" s="239"/>
      <c r="T882" s="240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1" t="s">
        <v>242</v>
      </c>
      <c r="AU882" s="241" t="s">
        <v>88</v>
      </c>
      <c r="AV882" s="13" t="s">
        <v>88</v>
      </c>
      <c r="AW882" s="13" t="s">
        <v>34</v>
      </c>
      <c r="AX882" s="13" t="s">
        <v>78</v>
      </c>
      <c r="AY882" s="241" t="s">
        <v>234</v>
      </c>
    </row>
    <row r="883" s="14" customFormat="1">
      <c r="A883" s="14"/>
      <c r="B883" s="242"/>
      <c r="C883" s="243"/>
      <c r="D883" s="232" t="s">
        <v>242</v>
      </c>
      <c r="E883" s="244" t="s">
        <v>1</v>
      </c>
      <c r="F883" s="245" t="s">
        <v>244</v>
      </c>
      <c r="G883" s="243"/>
      <c r="H883" s="246">
        <v>90</v>
      </c>
      <c r="I883" s="247"/>
      <c r="J883" s="243"/>
      <c r="K883" s="243"/>
      <c r="L883" s="248"/>
      <c r="M883" s="249"/>
      <c r="N883" s="250"/>
      <c r="O883" s="250"/>
      <c r="P883" s="250"/>
      <c r="Q883" s="250"/>
      <c r="R883" s="250"/>
      <c r="S883" s="250"/>
      <c r="T883" s="251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2" t="s">
        <v>242</v>
      </c>
      <c r="AU883" s="252" t="s">
        <v>88</v>
      </c>
      <c r="AV883" s="14" t="s">
        <v>240</v>
      </c>
      <c r="AW883" s="14" t="s">
        <v>34</v>
      </c>
      <c r="AX883" s="14" t="s">
        <v>86</v>
      </c>
      <c r="AY883" s="252" t="s">
        <v>234</v>
      </c>
    </row>
    <row r="884" s="2" customFormat="1" ht="24.15" customHeight="1">
      <c r="A884" s="39"/>
      <c r="B884" s="40"/>
      <c r="C884" s="274" t="s">
        <v>1364</v>
      </c>
      <c r="D884" s="274" t="s">
        <v>307</v>
      </c>
      <c r="E884" s="275" t="s">
        <v>1365</v>
      </c>
      <c r="F884" s="276" t="s">
        <v>1366</v>
      </c>
      <c r="G884" s="277" t="s">
        <v>96</v>
      </c>
      <c r="H884" s="278">
        <v>103.5</v>
      </c>
      <c r="I884" s="279"/>
      <c r="J884" s="280">
        <f>ROUND(I884*H884,2)</f>
        <v>0</v>
      </c>
      <c r="K884" s="276" t="s">
        <v>239</v>
      </c>
      <c r="L884" s="281"/>
      <c r="M884" s="282" t="s">
        <v>1</v>
      </c>
      <c r="N884" s="283" t="s">
        <v>43</v>
      </c>
      <c r="O884" s="92"/>
      <c r="P884" s="226">
        <f>O884*H884</f>
        <v>0</v>
      </c>
      <c r="Q884" s="226">
        <v>0.00017000000000000001</v>
      </c>
      <c r="R884" s="226">
        <f>Q884*H884</f>
        <v>0.017595</v>
      </c>
      <c r="S884" s="226">
        <v>0</v>
      </c>
      <c r="T884" s="227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28" t="s">
        <v>407</v>
      </c>
      <c r="AT884" s="228" t="s">
        <v>307</v>
      </c>
      <c r="AU884" s="228" t="s">
        <v>88</v>
      </c>
      <c r="AY884" s="18" t="s">
        <v>234</v>
      </c>
      <c r="BE884" s="229">
        <f>IF(N884="základní",J884,0)</f>
        <v>0</v>
      </c>
      <c r="BF884" s="229">
        <f>IF(N884="snížená",J884,0)</f>
        <v>0</v>
      </c>
      <c r="BG884" s="229">
        <f>IF(N884="zákl. přenesená",J884,0)</f>
        <v>0</v>
      </c>
      <c r="BH884" s="229">
        <f>IF(N884="sníž. přenesená",J884,0)</f>
        <v>0</v>
      </c>
      <c r="BI884" s="229">
        <f>IF(N884="nulová",J884,0)</f>
        <v>0</v>
      </c>
      <c r="BJ884" s="18" t="s">
        <v>86</v>
      </c>
      <c r="BK884" s="229">
        <f>ROUND(I884*H884,2)</f>
        <v>0</v>
      </c>
      <c r="BL884" s="18" t="s">
        <v>318</v>
      </c>
      <c r="BM884" s="228" t="s">
        <v>1367</v>
      </c>
    </row>
    <row r="885" s="13" customFormat="1">
      <c r="A885" s="13"/>
      <c r="B885" s="230"/>
      <c r="C885" s="231"/>
      <c r="D885" s="232" t="s">
        <v>242</v>
      </c>
      <c r="E885" s="231"/>
      <c r="F885" s="234" t="s">
        <v>1368</v>
      </c>
      <c r="G885" s="231"/>
      <c r="H885" s="235">
        <v>103.5</v>
      </c>
      <c r="I885" s="236"/>
      <c r="J885" s="231"/>
      <c r="K885" s="231"/>
      <c r="L885" s="237"/>
      <c r="M885" s="238"/>
      <c r="N885" s="239"/>
      <c r="O885" s="239"/>
      <c r="P885" s="239"/>
      <c r="Q885" s="239"/>
      <c r="R885" s="239"/>
      <c r="S885" s="239"/>
      <c r="T885" s="240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1" t="s">
        <v>242</v>
      </c>
      <c r="AU885" s="241" t="s">
        <v>88</v>
      </c>
      <c r="AV885" s="13" t="s">
        <v>88</v>
      </c>
      <c r="AW885" s="13" t="s">
        <v>4</v>
      </c>
      <c r="AX885" s="13" t="s">
        <v>86</v>
      </c>
      <c r="AY885" s="241" t="s">
        <v>234</v>
      </c>
    </row>
    <row r="886" s="2" customFormat="1" ht="33" customHeight="1">
      <c r="A886" s="39"/>
      <c r="B886" s="40"/>
      <c r="C886" s="217" t="s">
        <v>1369</v>
      </c>
      <c r="D886" s="217" t="s">
        <v>236</v>
      </c>
      <c r="E886" s="218" t="s">
        <v>1370</v>
      </c>
      <c r="F886" s="219" t="s">
        <v>1371</v>
      </c>
      <c r="G886" s="220" t="s">
        <v>96</v>
      </c>
      <c r="H886" s="221">
        <v>30</v>
      </c>
      <c r="I886" s="222"/>
      <c r="J886" s="223">
        <f>ROUND(I886*H886,2)</f>
        <v>0</v>
      </c>
      <c r="K886" s="219" t="s">
        <v>239</v>
      </c>
      <c r="L886" s="45"/>
      <c r="M886" s="224" t="s">
        <v>1</v>
      </c>
      <c r="N886" s="225" t="s">
        <v>43</v>
      </c>
      <c r="O886" s="92"/>
      <c r="P886" s="226">
        <f>O886*H886</f>
        <v>0</v>
      </c>
      <c r="Q886" s="226">
        <v>0</v>
      </c>
      <c r="R886" s="226">
        <f>Q886*H886</f>
        <v>0</v>
      </c>
      <c r="S886" s="226">
        <v>0</v>
      </c>
      <c r="T886" s="227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28" t="s">
        <v>318</v>
      </c>
      <c r="AT886" s="228" t="s">
        <v>236</v>
      </c>
      <c r="AU886" s="228" t="s">
        <v>88</v>
      </c>
      <c r="AY886" s="18" t="s">
        <v>234</v>
      </c>
      <c r="BE886" s="229">
        <f>IF(N886="základní",J886,0)</f>
        <v>0</v>
      </c>
      <c r="BF886" s="229">
        <f>IF(N886="snížená",J886,0)</f>
        <v>0</v>
      </c>
      <c r="BG886" s="229">
        <f>IF(N886="zákl. přenesená",J886,0)</f>
        <v>0</v>
      </c>
      <c r="BH886" s="229">
        <f>IF(N886="sníž. přenesená",J886,0)</f>
        <v>0</v>
      </c>
      <c r="BI886" s="229">
        <f>IF(N886="nulová",J886,0)</f>
        <v>0</v>
      </c>
      <c r="BJ886" s="18" t="s">
        <v>86</v>
      </c>
      <c r="BK886" s="229">
        <f>ROUND(I886*H886,2)</f>
        <v>0</v>
      </c>
      <c r="BL886" s="18" t="s">
        <v>318</v>
      </c>
      <c r="BM886" s="228" t="s">
        <v>1372</v>
      </c>
    </row>
    <row r="887" s="13" customFormat="1">
      <c r="A887" s="13"/>
      <c r="B887" s="230"/>
      <c r="C887" s="231"/>
      <c r="D887" s="232" t="s">
        <v>242</v>
      </c>
      <c r="E887" s="233" t="s">
        <v>1</v>
      </c>
      <c r="F887" s="234" t="s">
        <v>1373</v>
      </c>
      <c r="G887" s="231"/>
      <c r="H887" s="235">
        <v>30</v>
      </c>
      <c r="I887" s="236"/>
      <c r="J887" s="231"/>
      <c r="K887" s="231"/>
      <c r="L887" s="237"/>
      <c r="M887" s="238"/>
      <c r="N887" s="239"/>
      <c r="O887" s="239"/>
      <c r="P887" s="239"/>
      <c r="Q887" s="239"/>
      <c r="R887" s="239"/>
      <c r="S887" s="239"/>
      <c r="T887" s="240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1" t="s">
        <v>242</v>
      </c>
      <c r="AU887" s="241" t="s">
        <v>88</v>
      </c>
      <c r="AV887" s="13" t="s">
        <v>88</v>
      </c>
      <c r="AW887" s="13" t="s">
        <v>34</v>
      </c>
      <c r="AX887" s="13" t="s">
        <v>78</v>
      </c>
      <c r="AY887" s="241" t="s">
        <v>234</v>
      </c>
    </row>
    <row r="888" s="14" customFormat="1">
      <c r="A888" s="14"/>
      <c r="B888" s="242"/>
      <c r="C888" s="243"/>
      <c r="D888" s="232" t="s">
        <v>242</v>
      </c>
      <c r="E888" s="244" t="s">
        <v>1</v>
      </c>
      <c r="F888" s="245" t="s">
        <v>244</v>
      </c>
      <c r="G888" s="243"/>
      <c r="H888" s="246">
        <v>30</v>
      </c>
      <c r="I888" s="247"/>
      <c r="J888" s="243"/>
      <c r="K888" s="243"/>
      <c r="L888" s="248"/>
      <c r="M888" s="249"/>
      <c r="N888" s="250"/>
      <c r="O888" s="250"/>
      <c r="P888" s="250"/>
      <c r="Q888" s="250"/>
      <c r="R888" s="250"/>
      <c r="S888" s="250"/>
      <c r="T888" s="251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2" t="s">
        <v>242</v>
      </c>
      <c r="AU888" s="252" t="s">
        <v>88</v>
      </c>
      <c r="AV888" s="14" t="s">
        <v>240</v>
      </c>
      <c r="AW888" s="14" t="s">
        <v>34</v>
      </c>
      <c r="AX888" s="14" t="s">
        <v>86</v>
      </c>
      <c r="AY888" s="252" t="s">
        <v>234</v>
      </c>
    </row>
    <row r="889" s="2" customFormat="1" ht="24.15" customHeight="1">
      <c r="A889" s="39"/>
      <c r="B889" s="40"/>
      <c r="C889" s="274" t="s">
        <v>1374</v>
      </c>
      <c r="D889" s="274" t="s">
        <v>307</v>
      </c>
      <c r="E889" s="275" t="s">
        <v>1375</v>
      </c>
      <c r="F889" s="276" t="s">
        <v>1376</v>
      </c>
      <c r="G889" s="277" t="s">
        <v>96</v>
      </c>
      <c r="H889" s="278">
        <v>34.5</v>
      </c>
      <c r="I889" s="279"/>
      <c r="J889" s="280">
        <f>ROUND(I889*H889,2)</f>
        <v>0</v>
      </c>
      <c r="K889" s="276" t="s">
        <v>239</v>
      </c>
      <c r="L889" s="281"/>
      <c r="M889" s="282" t="s">
        <v>1</v>
      </c>
      <c r="N889" s="283" t="s">
        <v>43</v>
      </c>
      <c r="O889" s="92"/>
      <c r="P889" s="226">
        <f>O889*H889</f>
        <v>0</v>
      </c>
      <c r="Q889" s="226">
        <v>0.00016000000000000001</v>
      </c>
      <c r="R889" s="226">
        <f>Q889*H889</f>
        <v>0.0055200000000000006</v>
      </c>
      <c r="S889" s="226">
        <v>0</v>
      </c>
      <c r="T889" s="227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28" t="s">
        <v>407</v>
      </c>
      <c r="AT889" s="228" t="s">
        <v>307</v>
      </c>
      <c r="AU889" s="228" t="s">
        <v>88</v>
      </c>
      <c r="AY889" s="18" t="s">
        <v>234</v>
      </c>
      <c r="BE889" s="229">
        <f>IF(N889="základní",J889,0)</f>
        <v>0</v>
      </c>
      <c r="BF889" s="229">
        <f>IF(N889="snížená",J889,0)</f>
        <v>0</v>
      </c>
      <c r="BG889" s="229">
        <f>IF(N889="zákl. přenesená",J889,0)</f>
        <v>0</v>
      </c>
      <c r="BH889" s="229">
        <f>IF(N889="sníž. přenesená",J889,0)</f>
        <v>0</v>
      </c>
      <c r="BI889" s="229">
        <f>IF(N889="nulová",J889,0)</f>
        <v>0</v>
      </c>
      <c r="BJ889" s="18" t="s">
        <v>86</v>
      </c>
      <c r="BK889" s="229">
        <f>ROUND(I889*H889,2)</f>
        <v>0</v>
      </c>
      <c r="BL889" s="18" t="s">
        <v>318</v>
      </c>
      <c r="BM889" s="228" t="s">
        <v>1377</v>
      </c>
    </row>
    <row r="890" s="13" customFormat="1">
      <c r="A890" s="13"/>
      <c r="B890" s="230"/>
      <c r="C890" s="231"/>
      <c r="D890" s="232" t="s">
        <v>242</v>
      </c>
      <c r="E890" s="231"/>
      <c r="F890" s="234" t="s">
        <v>1348</v>
      </c>
      <c r="G890" s="231"/>
      <c r="H890" s="235">
        <v>34.5</v>
      </c>
      <c r="I890" s="236"/>
      <c r="J890" s="231"/>
      <c r="K890" s="231"/>
      <c r="L890" s="237"/>
      <c r="M890" s="238"/>
      <c r="N890" s="239"/>
      <c r="O890" s="239"/>
      <c r="P890" s="239"/>
      <c r="Q890" s="239"/>
      <c r="R890" s="239"/>
      <c r="S890" s="239"/>
      <c r="T890" s="240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1" t="s">
        <v>242</v>
      </c>
      <c r="AU890" s="241" t="s">
        <v>88</v>
      </c>
      <c r="AV890" s="13" t="s">
        <v>88</v>
      </c>
      <c r="AW890" s="13" t="s">
        <v>4</v>
      </c>
      <c r="AX890" s="13" t="s">
        <v>86</v>
      </c>
      <c r="AY890" s="241" t="s">
        <v>234</v>
      </c>
    </row>
    <row r="891" s="2" customFormat="1" ht="33" customHeight="1">
      <c r="A891" s="39"/>
      <c r="B891" s="40"/>
      <c r="C891" s="217" t="s">
        <v>1378</v>
      </c>
      <c r="D891" s="217" t="s">
        <v>236</v>
      </c>
      <c r="E891" s="218" t="s">
        <v>1370</v>
      </c>
      <c r="F891" s="219" t="s">
        <v>1371</v>
      </c>
      <c r="G891" s="220" t="s">
        <v>96</v>
      </c>
      <c r="H891" s="221">
        <v>30</v>
      </c>
      <c r="I891" s="222"/>
      <c r="J891" s="223">
        <f>ROUND(I891*H891,2)</f>
        <v>0</v>
      </c>
      <c r="K891" s="219" t="s">
        <v>239</v>
      </c>
      <c r="L891" s="45"/>
      <c r="M891" s="224" t="s">
        <v>1</v>
      </c>
      <c r="N891" s="225" t="s">
        <v>43</v>
      </c>
      <c r="O891" s="92"/>
      <c r="P891" s="226">
        <f>O891*H891</f>
        <v>0</v>
      </c>
      <c r="Q891" s="226">
        <v>0</v>
      </c>
      <c r="R891" s="226">
        <f>Q891*H891</f>
        <v>0</v>
      </c>
      <c r="S891" s="226">
        <v>0</v>
      </c>
      <c r="T891" s="227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28" t="s">
        <v>318</v>
      </c>
      <c r="AT891" s="228" t="s">
        <v>236</v>
      </c>
      <c r="AU891" s="228" t="s">
        <v>88</v>
      </c>
      <c r="AY891" s="18" t="s">
        <v>234</v>
      </c>
      <c r="BE891" s="229">
        <f>IF(N891="základní",J891,0)</f>
        <v>0</v>
      </c>
      <c r="BF891" s="229">
        <f>IF(N891="snížená",J891,0)</f>
        <v>0</v>
      </c>
      <c r="BG891" s="229">
        <f>IF(N891="zákl. přenesená",J891,0)</f>
        <v>0</v>
      </c>
      <c r="BH891" s="229">
        <f>IF(N891="sníž. přenesená",J891,0)</f>
        <v>0</v>
      </c>
      <c r="BI891" s="229">
        <f>IF(N891="nulová",J891,0)</f>
        <v>0</v>
      </c>
      <c r="BJ891" s="18" t="s">
        <v>86</v>
      </c>
      <c r="BK891" s="229">
        <f>ROUND(I891*H891,2)</f>
        <v>0</v>
      </c>
      <c r="BL891" s="18" t="s">
        <v>318</v>
      </c>
      <c r="BM891" s="228" t="s">
        <v>1379</v>
      </c>
    </row>
    <row r="892" s="13" customFormat="1">
      <c r="A892" s="13"/>
      <c r="B892" s="230"/>
      <c r="C892" s="231"/>
      <c r="D892" s="232" t="s">
        <v>242</v>
      </c>
      <c r="E892" s="233" t="s">
        <v>1</v>
      </c>
      <c r="F892" s="234" t="s">
        <v>1373</v>
      </c>
      <c r="G892" s="231"/>
      <c r="H892" s="235">
        <v>30</v>
      </c>
      <c r="I892" s="236"/>
      <c r="J892" s="231"/>
      <c r="K892" s="231"/>
      <c r="L892" s="237"/>
      <c r="M892" s="238"/>
      <c r="N892" s="239"/>
      <c r="O892" s="239"/>
      <c r="P892" s="239"/>
      <c r="Q892" s="239"/>
      <c r="R892" s="239"/>
      <c r="S892" s="239"/>
      <c r="T892" s="24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1" t="s">
        <v>242</v>
      </c>
      <c r="AU892" s="241" t="s">
        <v>88</v>
      </c>
      <c r="AV892" s="13" t="s">
        <v>88</v>
      </c>
      <c r="AW892" s="13" t="s">
        <v>34</v>
      </c>
      <c r="AX892" s="13" t="s">
        <v>78</v>
      </c>
      <c r="AY892" s="241" t="s">
        <v>234</v>
      </c>
    </row>
    <row r="893" s="14" customFormat="1">
      <c r="A893" s="14"/>
      <c r="B893" s="242"/>
      <c r="C893" s="243"/>
      <c r="D893" s="232" t="s">
        <v>242</v>
      </c>
      <c r="E893" s="244" t="s">
        <v>1</v>
      </c>
      <c r="F893" s="245" t="s">
        <v>244</v>
      </c>
      <c r="G893" s="243"/>
      <c r="H893" s="246">
        <v>30</v>
      </c>
      <c r="I893" s="247"/>
      <c r="J893" s="243"/>
      <c r="K893" s="243"/>
      <c r="L893" s="248"/>
      <c r="M893" s="249"/>
      <c r="N893" s="250"/>
      <c r="O893" s="250"/>
      <c r="P893" s="250"/>
      <c r="Q893" s="250"/>
      <c r="R893" s="250"/>
      <c r="S893" s="250"/>
      <c r="T893" s="251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2" t="s">
        <v>242</v>
      </c>
      <c r="AU893" s="252" t="s">
        <v>88</v>
      </c>
      <c r="AV893" s="14" t="s">
        <v>240</v>
      </c>
      <c r="AW893" s="14" t="s">
        <v>34</v>
      </c>
      <c r="AX893" s="14" t="s">
        <v>86</v>
      </c>
      <c r="AY893" s="252" t="s">
        <v>234</v>
      </c>
    </row>
    <row r="894" s="2" customFormat="1" ht="24.15" customHeight="1">
      <c r="A894" s="39"/>
      <c r="B894" s="40"/>
      <c r="C894" s="274" t="s">
        <v>1380</v>
      </c>
      <c r="D894" s="274" t="s">
        <v>307</v>
      </c>
      <c r="E894" s="275" t="s">
        <v>1381</v>
      </c>
      <c r="F894" s="276" t="s">
        <v>1382</v>
      </c>
      <c r="G894" s="277" t="s">
        <v>96</v>
      </c>
      <c r="H894" s="278">
        <v>34.5</v>
      </c>
      <c r="I894" s="279"/>
      <c r="J894" s="280">
        <f>ROUND(I894*H894,2)</f>
        <v>0</v>
      </c>
      <c r="K894" s="276" t="s">
        <v>239</v>
      </c>
      <c r="L894" s="281"/>
      <c r="M894" s="282" t="s">
        <v>1</v>
      </c>
      <c r="N894" s="283" t="s">
        <v>43</v>
      </c>
      <c r="O894" s="92"/>
      <c r="P894" s="226">
        <f>O894*H894</f>
        <v>0</v>
      </c>
      <c r="Q894" s="226">
        <v>0.00025000000000000001</v>
      </c>
      <c r="R894" s="226">
        <f>Q894*H894</f>
        <v>0.0086250000000000007</v>
      </c>
      <c r="S894" s="226">
        <v>0</v>
      </c>
      <c r="T894" s="227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28" t="s">
        <v>407</v>
      </c>
      <c r="AT894" s="228" t="s">
        <v>307</v>
      </c>
      <c r="AU894" s="228" t="s">
        <v>88</v>
      </c>
      <c r="AY894" s="18" t="s">
        <v>234</v>
      </c>
      <c r="BE894" s="229">
        <f>IF(N894="základní",J894,0)</f>
        <v>0</v>
      </c>
      <c r="BF894" s="229">
        <f>IF(N894="snížená",J894,0)</f>
        <v>0</v>
      </c>
      <c r="BG894" s="229">
        <f>IF(N894="zákl. přenesená",J894,0)</f>
        <v>0</v>
      </c>
      <c r="BH894" s="229">
        <f>IF(N894="sníž. přenesená",J894,0)</f>
        <v>0</v>
      </c>
      <c r="BI894" s="229">
        <f>IF(N894="nulová",J894,0)</f>
        <v>0</v>
      </c>
      <c r="BJ894" s="18" t="s">
        <v>86</v>
      </c>
      <c r="BK894" s="229">
        <f>ROUND(I894*H894,2)</f>
        <v>0</v>
      </c>
      <c r="BL894" s="18" t="s">
        <v>318</v>
      </c>
      <c r="BM894" s="228" t="s">
        <v>1383</v>
      </c>
    </row>
    <row r="895" s="13" customFormat="1">
      <c r="A895" s="13"/>
      <c r="B895" s="230"/>
      <c r="C895" s="231"/>
      <c r="D895" s="232" t="s">
        <v>242</v>
      </c>
      <c r="E895" s="231"/>
      <c r="F895" s="234" t="s">
        <v>1348</v>
      </c>
      <c r="G895" s="231"/>
      <c r="H895" s="235">
        <v>34.5</v>
      </c>
      <c r="I895" s="236"/>
      <c r="J895" s="231"/>
      <c r="K895" s="231"/>
      <c r="L895" s="237"/>
      <c r="M895" s="238"/>
      <c r="N895" s="239"/>
      <c r="O895" s="239"/>
      <c r="P895" s="239"/>
      <c r="Q895" s="239"/>
      <c r="R895" s="239"/>
      <c r="S895" s="239"/>
      <c r="T895" s="240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1" t="s">
        <v>242</v>
      </c>
      <c r="AU895" s="241" t="s">
        <v>88</v>
      </c>
      <c r="AV895" s="13" t="s">
        <v>88</v>
      </c>
      <c r="AW895" s="13" t="s">
        <v>4</v>
      </c>
      <c r="AX895" s="13" t="s">
        <v>86</v>
      </c>
      <c r="AY895" s="241" t="s">
        <v>234</v>
      </c>
    </row>
    <row r="896" s="2" customFormat="1" ht="24.15" customHeight="1">
      <c r="A896" s="39"/>
      <c r="B896" s="40"/>
      <c r="C896" s="217" t="s">
        <v>1384</v>
      </c>
      <c r="D896" s="217" t="s">
        <v>236</v>
      </c>
      <c r="E896" s="218" t="s">
        <v>1385</v>
      </c>
      <c r="F896" s="219" t="s">
        <v>1386</v>
      </c>
      <c r="G896" s="220" t="s">
        <v>96</v>
      </c>
      <c r="H896" s="221">
        <v>15</v>
      </c>
      <c r="I896" s="222"/>
      <c r="J896" s="223">
        <f>ROUND(I896*H896,2)</f>
        <v>0</v>
      </c>
      <c r="K896" s="219" t="s">
        <v>239</v>
      </c>
      <c r="L896" s="45"/>
      <c r="M896" s="224" t="s">
        <v>1</v>
      </c>
      <c r="N896" s="225" t="s">
        <v>43</v>
      </c>
      <c r="O896" s="92"/>
      <c r="P896" s="226">
        <f>O896*H896</f>
        <v>0</v>
      </c>
      <c r="Q896" s="226">
        <v>0</v>
      </c>
      <c r="R896" s="226">
        <f>Q896*H896</f>
        <v>0</v>
      </c>
      <c r="S896" s="226">
        <v>0</v>
      </c>
      <c r="T896" s="227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28" t="s">
        <v>318</v>
      </c>
      <c r="AT896" s="228" t="s">
        <v>236</v>
      </c>
      <c r="AU896" s="228" t="s">
        <v>88</v>
      </c>
      <c r="AY896" s="18" t="s">
        <v>234</v>
      </c>
      <c r="BE896" s="229">
        <f>IF(N896="základní",J896,0)</f>
        <v>0</v>
      </c>
      <c r="BF896" s="229">
        <f>IF(N896="snížená",J896,0)</f>
        <v>0</v>
      </c>
      <c r="BG896" s="229">
        <f>IF(N896="zákl. přenesená",J896,0)</f>
        <v>0</v>
      </c>
      <c r="BH896" s="229">
        <f>IF(N896="sníž. přenesená",J896,0)</f>
        <v>0</v>
      </c>
      <c r="BI896" s="229">
        <f>IF(N896="nulová",J896,0)</f>
        <v>0</v>
      </c>
      <c r="BJ896" s="18" t="s">
        <v>86</v>
      </c>
      <c r="BK896" s="229">
        <f>ROUND(I896*H896,2)</f>
        <v>0</v>
      </c>
      <c r="BL896" s="18" t="s">
        <v>318</v>
      </c>
      <c r="BM896" s="228" t="s">
        <v>1387</v>
      </c>
    </row>
    <row r="897" s="13" customFormat="1">
      <c r="A897" s="13"/>
      <c r="B897" s="230"/>
      <c r="C897" s="231"/>
      <c r="D897" s="232" t="s">
        <v>242</v>
      </c>
      <c r="E897" s="233" t="s">
        <v>1</v>
      </c>
      <c r="F897" s="234" t="s">
        <v>1388</v>
      </c>
      <c r="G897" s="231"/>
      <c r="H897" s="235">
        <v>15</v>
      </c>
      <c r="I897" s="236"/>
      <c r="J897" s="231"/>
      <c r="K897" s="231"/>
      <c r="L897" s="237"/>
      <c r="M897" s="238"/>
      <c r="N897" s="239"/>
      <c r="O897" s="239"/>
      <c r="P897" s="239"/>
      <c r="Q897" s="239"/>
      <c r="R897" s="239"/>
      <c r="S897" s="239"/>
      <c r="T897" s="240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1" t="s">
        <v>242</v>
      </c>
      <c r="AU897" s="241" t="s">
        <v>88</v>
      </c>
      <c r="AV897" s="13" t="s">
        <v>88</v>
      </c>
      <c r="AW897" s="13" t="s">
        <v>34</v>
      </c>
      <c r="AX897" s="13" t="s">
        <v>86</v>
      </c>
      <c r="AY897" s="241" t="s">
        <v>234</v>
      </c>
    </row>
    <row r="898" s="2" customFormat="1" ht="24.15" customHeight="1">
      <c r="A898" s="39"/>
      <c r="B898" s="40"/>
      <c r="C898" s="274" t="s">
        <v>1389</v>
      </c>
      <c r="D898" s="274" t="s">
        <v>307</v>
      </c>
      <c r="E898" s="275" t="s">
        <v>1390</v>
      </c>
      <c r="F898" s="276" t="s">
        <v>1391</v>
      </c>
      <c r="G898" s="277" t="s">
        <v>96</v>
      </c>
      <c r="H898" s="278">
        <v>17.25</v>
      </c>
      <c r="I898" s="279"/>
      <c r="J898" s="280">
        <f>ROUND(I898*H898,2)</f>
        <v>0</v>
      </c>
      <c r="K898" s="276" t="s">
        <v>239</v>
      </c>
      <c r="L898" s="281"/>
      <c r="M898" s="282" t="s">
        <v>1</v>
      </c>
      <c r="N898" s="283" t="s">
        <v>43</v>
      </c>
      <c r="O898" s="92"/>
      <c r="P898" s="226">
        <f>O898*H898</f>
        <v>0</v>
      </c>
      <c r="Q898" s="226">
        <v>0.00052999999999999998</v>
      </c>
      <c r="R898" s="226">
        <f>Q898*H898</f>
        <v>0.0091424999999999996</v>
      </c>
      <c r="S898" s="226">
        <v>0</v>
      </c>
      <c r="T898" s="227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28" t="s">
        <v>407</v>
      </c>
      <c r="AT898" s="228" t="s">
        <v>307</v>
      </c>
      <c r="AU898" s="228" t="s">
        <v>88</v>
      </c>
      <c r="AY898" s="18" t="s">
        <v>234</v>
      </c>
      <c r="BE898" s="229">
        <f>IF(N898="základní",J898,0)</f>
        <v>0</v>
      </c>
      <c r="BF898" s="229">
        <f>IF(N898="snížená",J898,0)</f>
        <v>0</v>
      </c>
      <c r="BG898" s="229">
        <f>IF(N898="zákl. přenesená",J898,0)</f>
        <v>0</v>
      </c>
      <c r="BH898" s="229">
        <f>IF(N898="sníž. přenesená",J898,0)</f>
        <v>0</v>
      </c>
      <c r="BI898" s="229">
        <f>IF(N898="nulová",J898,0)</f>
        <v>0</v>
      </c>
      <c r="BJ898" s="18" t="s">
        <v>86</v>
      </c>
      <c r="BK898" s="229">
        <f>ROUND(I898*H898,2)</f>
        <v>0</v>
      </c>
      <c r="BL898" s="18" t="s">
        <v>318</v>
      </c>
      <c r="BM898" s="228" t="s">
        <v>1392</v>
      </c>
    </row>
    <row r="899" s="13" customFormat="1">
      <c r="A899" s="13"/>
      <c r="B899" s="230"/>
      <c r="C899" s="231"/>
      <c r="D899" s="232" t="s">
        <v>242</v>
      </c>
      <c r="E899" s="231"/>
      <c r="F899" s="234" t="s">
        <v>1393</v>
      </c>
      <c r="G899" s="231"/>
      <c r="H899" s="235">
        <v>17.25</v>
      </c>
      <c r="I899" s="236"/>
      <c r="J899" s="231"/>
      <c r="K899" s="231"/>
      <c r="L899" s="237"/>
      <c r="M899" s="238"/>
      <c r="N899" s="239"/>
      <c r="O899" s="239"/>
      <c r="P899" s="239"/>
      <c r="Q899" s="239"/>
      <c r="R899" s="239"/>
      <c r="S899" s="239"/>
      <c r="T899" s="240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1" t="s">
        <v>242</v>
      </c>
      <c r="AU899" s="241" t="s">
        <v>88</v>
      </c>
      <c r="AV899" s="13" t="s">
        <v>88</v>
      </c>
      <c r="AW899" s="13" t="s">
        <v>4</v>
      </c>
      <c r="AX899" s="13" t="s">
        <v>86</v>
      </c>
      <c r="AY899" s="241" t="s">
        <v>234</v>
      </c>
    </row>
    <row r="900" s="2" customFormat="1" ht="24.15" customHeight="1">
      <c r="A900" s="39"/>
      <c r="B900" s="40"/>
      <c r="C900" s="217" t="s">
        <v>1394</v>
      </c>
      <c r="D900" s="217" t="s">
        <v>236</v>
      </c>
      <c r="E900" s="218" t="s">
        <v>1395</v>
      </c>
      <c r="F900" s="219" t="s">
        <v>1396</v>
      </c>
      <c r="G900" s="220" t="s">
        <v>321</v>
      </c>
      <c r="H900" s="221">
        <v>10</v>
      </c>
      <c r="I900" s="222"/>
      <c r="J900" s="223">
        <f>ROUND(I900*H900,2)</f>
        <v>0</v>
      </c>
      <c r="K900" s="219" t="s">
        <v>239</v>
      </c>
      <c r="L900" s="45"/>
      <c r="M900" s="224" t="s">
        <v>1</v>
      </c>
      <c r="N900" s="225" t="s">
        <v>43</v>
      </c>
      <c r="O900" s="92"/>
      <c r="P900" s="226">
        <f>O900*H900</f>
        <v>0</v>
      </c>
      <c r="Q900" s="226">
        <v>0</v>
      </c>
      <c r="R900" s="226">
        <f>Q900*H900</f>
        <v>0</v>
      </c>
      <c r="S900" s="226">
        <v>0</v>
      </c>
      <c r="T900" s="227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28" t="s">
        <v>318</v>
      </c>
      <c r="AT900" s="228" t="s">
        <v>236</v>
      </c>
      <c r="AU900" s="228" t="s">
        <v>88</v>
      </c>
      <c r="AY900" s="18" t="s">
        <v>234</v>
      </c>
      <c r="BE900" s="229">
        <f>IF(N900="základní",J900,0)</f>
        <v>0</v>
      </c>
      <c r="BF900" s="229">
        <f>IF(N900="snížená",J900,0)</f>
        <v>0</v>
      </c>
      <c r="BG900" s="229">
        <f>IF(N900="zákl. přenesená",J900,0)</f>
        <v>0</v>
      </c>
      <c r="BH900" s="229">
        <f>IF(N900="sníž. přenesená",J900,0)</f>
        <v>0</v>
      </c>
      <c r="BI900" s="229">
        <f>IF(N900="nulová",J900,0)</f>
        <v>0</v>
      </c>
      <c r="BJ900" s="18" t="s">
        <v>86</v>
      </c>
      <c r="BK900" s="229">
        <f>ROUND(I900*H900,2)</f>
        <v>0</v>
      </c>
      <c r="BL900" s="18" t="s">
        <v>318</v>
      </c>
      <c r="BM900" s="228" t="s">
        <v>1397</v>
      </c>
    </row>
    <row r="901" s="13" customFormat="1">
      <c r="A901" s="13"/>
      <c r="B901" s="230"/>
      <c r="C901" s="231"/>
      <c r="D901" s="232" t="s">
        <v>242</v>
      </c>
      <c r="E901" s="233" t="s">
        <v>1</v>
      </c>
      <c r="F901" s="234" t="s">
        <v>290</v>
      </c>
      <c r="G901" s="231"/>
      <c r="H901" s="235">
        <v>10</v>
      </c>
      <c r="I901" s="236"/>
      <c r="J901" s="231"/>
      <c r="K901" s="231"/>
      <c r="L901" s="237"/>
      <c r="M901" s="238"/>
      <c r="N901" s="239"/>
      <c r="O901" s="239"/>
      <c r="P901" s="239"/>
      <c r="Q901" s="239"/>
      <c r="R901" s="239"/>
      <c r="S901" s="239"/>
      <c r="T901" s="240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1" t="s">
        <v>242</v>
      </c>
      <c r="AU901" s="241" t="s">
        <v>88</v>
      </c>
      <c r="AV901" s="13" t="s">
        <v>88</v>
      </c>
      <c r="AW901" s="13" t="s">
        <v>34</v>
      </c>
      <c r="AX901" s="13" t="s">
        <v>86</v>
      </c>
      <c r="AY901" s="241" t="s">
        <v>234</v>
      </c>
    </row>
    <row r="902" s="2" customFormat="1" ht="24.15" customHeight="1">
      <c r="A902" s="39"/>
      <c r="B902" s="40"/>
      <c r="C902" s="217" t="s">
        <v>1398</v>
      </c>
      <c r="D902" s="217" t="s">
        <v>236</v>
      </c>
      <c r="E902" s="218" t="s">
        <v>1399</v>
      </c>
      <c r="F902" s="219" t="s">
        <v>1400</v>
      </c>
      <c r="G902" s="220" t="s">
        <v>321</v>
      </c>
      <c r="H902" s="221">
        <v>2</v>
      </c>
      <c r="I902" s="222"/>
      <c r="J902" s="223">
        <f>ROUND(I902*H902,2)</f>
        <v>0</v>
      </c>
      <c r="K902" s="219" t="s">
        <v>239</v>
      </c>
      <c r="L902" s="45"/>
      <c r="M902" s="224" t="s">
        <v>1</v>
      </c>
      <c r="N902" s="225" t="s">
        <v>43</v>
      </c>
      <c r="O902" s="92"/>
      <c r="P902" s="226">
        <f>O902*H902</f>
        <v>0</v>
      </c>
      <c r="Q902" s="226">
        <v>0</v>
      </c>
      <c r="R902" s="226">
        <f>Q902*H902</f>
        <v>0</v>
      </c>
      <c r="S902" s="226">
        <v>0</v>
      </c>
      <c r="T902" s="227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28" t="s">
        <v>318</v>
      </c>
      <c r="AT902" s="228" t="s">
        <v>236</v>
      </c>
      <c r="AU902" s="228" t="s">
        <v>88</v>
      </c>
      <c r="AY902" s="18" t="s">
        <v>234</v>
      </c>
      <c r="BE902" s="229">
        <f>IF(N902="základní",J902,0)</f>
        <v>0</v>
      </c>
      <c r="BF902" s="229">
        <f>IF(N902="snížená",J902,0)</f>
        <v>0</v>
      </c>
      <c r="BG902" s="229">
        <f>IF(N902="zákl. přenesená",J902,0)</f>
        <v>0</v>
      </c>
      <c r="BH902" s="229">
        <f>IF(N902="sníž. přenesená",J902,0)</f>
        <v>0</v>
      </c>
      <c r="BI902" s="229">
        <f>IF(N902="nulová",J902,0)</f>
        <v>0</v>
      </c>
      <c r="BJ902" s="18" t="s">
        <v>86</v>
      </c>
      <c r="BK902" s="229">
        <f>ROUND(I902*H902,2)</f>
        <v>0</v>
      </c>
      <c r="BL902" s="18" t="s">
        <v>318</v>
      </c>
      <c r="BM902" s="228" t="s">
        <v>1401</v>
      </c>
    </row>
    <row r="903" s="13" customFormat="1">
      <c r="A903" s="13"/>
      <c r="B903" s="230"/>
      <c r="C903" s="231"/>
      <c r="D903" s="232" t="s">
        <v>242</v>
      </c>
      <c r="E903" s="233" t="s">
        <v>1</v>
      </c>
      <c r="F903" s="234" t="s">
        <v>88</v>
      </c>
      <c r="G903" s="231"/>
      <c r="H903" s="235">
        <v>2</v>
      </c>
      <c r="I903" s="236"/>
      <c r="J903" s="231"/>
      <c r="K903" s="231"/>
      <c r="L903" s="237"/>
      <c r="M903" s="238"/>
      <c r="N903" s="239"/>
      <c r="O903" s="239"/>
      <c r="P903" s="239"/>
      <c r="Q903" s="239"/>
      <c r="R903" s="239"/>
      <c r="S903" s="239"/>
      <c r="T903" s="240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1" t="s">
        <v>242</v>
      </c>
      <c r="AU903" s="241" t="s">
        <v>88</v>
      </c>
      <c r="AV903" s="13" t="s">
        <v>88</v>
      </c>
      <c r="AW903" s="13" t="s">
        <v>34</v>
      </c>
      <c r="AX903" s="13" t="s">
        <v>86</v>
      </c>
      <c r="AY903" s="241" t="s">
        <v>234</v>
      </c>
    </row>
    <row r="904" s="2" customFormat="1">
      <c r="A904" s="39"/>
      <c r="B904" s="40"/>
      <c r="C904" s="217" t="s">
        <v>1402</v>
      </c>
      <c r="D904" s="217" t="s">
        <v>236</v>
      </c>
      <c r="E904" s="218" t="s">
        <v>1403</v>
      </c>
      <c r="F904" s="219" t="s">
        <v>1404</v>
      </c>
      <c r="G904" s="220" t="s">
        <v>1405</v>
      </c>
      <c r="H904" s="221">
        <v>1</v>
      </c>
      <c r="I904" s="222"/>
      <c r="J904" s="223">
        <f>ROUND(I904*H904,2)</f>
        <v>0</v>
      </c>
      <c r="K904" s="219" t="s">
        <v>1</v>
      </c>
      <c r="L904" s="45"/>
      <c r="M904" s="224" t="s">
        <v>1</v>
      </c>
      <c r="N904" s="225" t="s">
        <v>43</v>
      </c>
      <c r="O904" s="92"/>
      <c r="P904" s="226">
        <f>O904*H904</f>
        <v>0</v>
      </c>
      <c r="Q904" s="226">
        <v>0</v>
      </c>
      <c r="R904" s="226">
        <f>Q904*H904</f>
        <v>0</v>
      </c>
      <c r="S904" s="226">
        <v>0</v>
      </c>
      <c r="T904" s="227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28" t="s">
        <v>318</v>
      </c>
      <c r="AT904" s="228" t="s">
        <v>236</v>
      </c>
      <c r="AU904" s="228" t="s">
        <v>88</v>
      </c>
      <c r="AY904" s="18" t="s">
        <v>234</v>
      </c>
      <c r="BE904" s="229">
        <f>IF(N904="základní",J904,0)</f>
        <v>0</v>
      </c>
      <c r="BF904" s="229">
        <f>IF(N904="snížená",J904,0)</f>
        <v>0</v>
      </c>
      <c r="BG904" s="229">
        <f>IF(N904="zákl. přenesená",J904,0)</f>
        <v>0</v>
      </c>
      <c r="BH904" s="229">
        <f>IF(N904="sníž. přenesená",J904,0)</f>
        <v>0</v>
      </c>
      <c r="BI904" s="229">
        <f>IF(N904="nulová",J904,0)</f>
        <v>0</v>
      </c>
      <c r="BJ904" s="18" t="s">
        <v>86</v>
      </c>
      <c r="BK904" s="229">
        <f>ROUND(I904*H904,2)</f>
        <v>0</v>
      </c>
      <c r="BL904" s="18" t="s">
        <v>318</v>
      </c>
      <c r="BM904" s="228" t="s">
        <v>1406</v>
      </c>
    </row>
    <row r="905" s="2" customFormat="1" ht="24.15" customHeight="1">
      <c r="A905" s="39"/>
      <c r="B905" s="40"/>
      <c r="C905" s="217" t="s">
        <v>1407</v>
      </c>
      <c r="D905" s="217" t="s">
        <v>236</v>
      </c>
      <c r="E905" s="218" t="s">
        <v>1408</v>
      </c>
      <c r="F905" s="219" t="s">
        <v>1409</v>
      </c>
      <c r="G905" s="220" t="s">
        <v>321</v>
      </c>
      <c r="H905" s="221">
        <v>10</v>
      </c>
      <c r="I905" s="222"/>
      <c r="J905" s="223">
        <f>ROUND(I905*H905,2)</f>
        <v>0</v>
      </c>
      <c r="K905" s="219" t="s">
        <v>239</v>
      </c>
      <c r="L905" s="45"/>
      <c r="M905" s="224" t="s">
        <v>1</v>
      </c>
      <c r="N905" s="225" t="s">
        <v>43</v>
      </c>
      <c r="O905" s="92"/>
      <c r="P905" s="226">
        <f>O905*H905</f>
        <v>0</v>
      </c>
      <c r="Q905" s="226">
        <v>0</v>
      </c>
      <c r="R905" s="226">
        <f>Q905*H905</f>
        <v>0</v>
      </c>
      <c r="S905" s="226">
        <v>0</v>
      </c>
      <c r="T905" s="227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28" t="s">
        <v>318</v>
      </c>
      <c r="AT905" s="228" t="s">
        <v>236</v>
      </c>
      <c r="AU905" s="228" t="s">
        <v>88</v>
      </c>
      <c r="AY905" s="18" t="s">
        <v>234</v>
      </c>
      <c r="BE905" s="229">
        <f>IF(N905="základní",J905,0)</f>
        <v>0</v>
      </c>
      <c r="BF905" s="229">
        <f>IF(N905="snížená",J905,0)</f>
        <v>0</v>
      </c>
      <c r="BG905" s="229">
        <f>IF(N905="zákl. přenesená",J905,0)</f>
        <v>0</v>
      </c>
      <c r="BH905" s="229">
        <f>IF(N905="sníž. přenesená",J905,0)</f>
        <v>0</v>
      </c>
      <c r="BI905" s="229">
        <f>IF(N905="nulová",J905,0)</f>
        <v>0</v>
      </c>
      <c r="BJ905" s="18" t="s">
        <v>86</v>
      </c>
      <c r="BK905" s="229">
        <f>ROUND(I905*H905,2)</f>
        <v>0</v>
      </c>
      <c r="BL905" s="18" t="s">
        <v>318</v>
      </c>
      <c r="BM905" s="228" t="s">
        <v>1410</v>
      </c>
    </row>
    <row r="906" s="13" customFormat="1">
      <c r="A906" s="13"/>
      <c r="B906" s="230"/>
      <c r="C906" s="231"/>
      <c r="D906" s="232" t="s">
        <v>242</v>
      </c>
      <c r="E906" s="233" t="s">
        <v>1</v>
      </c>
      <c r="F906" s="234" t="s">
        <v>290</v>
      </c>
      <c r="G906" s="231"/>
      <c r="H906" s="235">
        <v>10</v>
      </c>
      <c r="I906" s="236"/>
      <c r="J906" s="231"/>
      <c r="K906" s="231"/>
      <c r="L906" s="237"/>
      <c r="M906" s="238"/>
      <c r="N906" s="239"/>
      <c r="O906" s="239"/>
      <c r="P906" s="239"/>
      <c r="Q906" s="239"/>
      <c r="R906" s="239"/>
      <c r="S906" s="239"/>
      <c r="T906" s="240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1" t="s">
        <v>242</v>
      </c>
      <c r="AU906" s="241" t="s">
        <v>88</v>
      </c>
      <c r="AV906" s="13" t="s">
        <v>88</v>
      </c>
      <c r="AW906" s="13" t="s">
        <v>34</v>
      </c>
      <c r="AX906" s="13" t="s">
        <v>86</v>
      </c>
      <c r="AY906" s="241" t="s">
        <v>234</v>
      </c>
    </row>
    <row r="907" s="2" customFormat="1" ht="24.15" customHeight="1">
      <c r="A907" s="39"/>
      <c r="B907" s="40"/>
      <c r="C907" s="274" t="s">
        <v>1411</v>
      </c>
      <c r="D907" s="274" t="s">
        <v>307</v>
      </c>
      <c r="E907" s="275" t="s">
        <v>1412</v>
      </c>
      <c r="F907" s="276" t="s">
        <v>1413</v>
      </c>
      <c r="G907" s="277" t="s">
        <v>321</v>
      </c>
      <c r="H907" s="278">
        <v>10</v>
      </c>
      <c r="I907" s="279"/>
      <c r="J907" s="280">
        <f>ROUND(I907*H907,2)</f>
        <v>0</v>
      </c>
      <c r="K907" s="276" t="s">
        <v>239</v>
      </c>
      <c r="L907" s="281"/>
      <c r="M907" s="282" t="s">
        <v>1</v>
      </c>
      <c r="N907" s="283" t="s">
        <v>43</v>
      </c>
      <c r="O907" s="92"/>
      <c r="P907" s="226">
        <f>O907*H907</f>
        <v>0</v>
      </c>
      <c r="Q907" s="226">
        <v>4.0000000000000003E-05</v>
      </c>
      <c r="R907" s="226">
        <f>Q907*H907</f>
        <v>0.00040000000000000002</v>
      </c>
      <c r="S907" s="226">
        <v>0</v>
      </c>
      <c r="T907" s="227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28" t="s">
        <v>407</v>
      </c>
      <c r="AT907" s="228" t="s">
        <v>307</v>
      </c>
      <c r="AU907" s="228" t="s">
        <v>88</v>
      </c>
      <c r="AY907" s="18" t="s">
        <v>234</v>
      </c>
      <c r="BE907" s="229">
        <f>IF(N907="základní",J907,0)</f>
        <v>0</v>
      </c>
      <c r="BF907" s="229">
        <f>IF(N907="snížená",J907,0)</f>
        <v>0</v>
      </c>
      <c r="BG907" s="229">
        <f>IF(N907="zákl. přenesená",J907,0)</f>
        <v>0</v>
      </c>
      <c r="BH907" s="229">
        <f>IF(N907="sníž. přenesená",J907,0)</f>
        <v>0</v>
      </c>
      <c r="BI907" s="229">
        <f>IF(N907="nulová",J907,0)</f>
        <v>0</v>
      </c>
      <c r="BJ907" s="18" t="s">
        <v>86</v>
      </c>
      <c r="BK907" s="229">
        <f>ROUND(I907*H907,2)</f>
        <v>0</v>
      </c>
      <c r="BL907" s="18" t="s">
        <v>318</v>
      </c>
      <c r="BM907" s="228" t="s">
        <v>1414</v>
      </c>
    </row>
    <row r="908" s="13" customFormat="1">
      <c r="A908" s="13"/>
      <c r="B908" s="230"/>
      <c r="C908" s="231"/>
      <c r="D908" s="232" t="s">
        <v>242</v>
      </c>
      <c r="E908" s="233" t="s">
        <v>1</v>
      </c>
      <c r="F908" s="234" t="s">
        <v>290</v>
      </c>
      <c r="G908" s="231"/>
      <c r="H908" s="235">
        <v>10</v>
      </c>
      <c r="I908" s="236"/>
      <c r="J908" s="231"/>
      <c r="K908" s="231"/>
      <c r="L908" s="237"/>
      <c r="M908" s="238"/>
      <c r="N908" s="239"/>
      <c r="O908" s="239"/>
      <c r="P908" s="239"/>
      <c r="Q908" s="239"/>
      <c r="R908" s="239"/>
      <c r="S908" s="239"/>
      <c r="T908" s="240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1" t="s">
        <v>242</v>
      </c>
      <c r="AU908" s="241" t="s">
        <v>88</v>
      </c>
      <c r="AV908" s="13" t="s">
        <v>88</v>
      </c>
      <c r="AW908" s="13" t="s">
        <v>34</v>
      </c>
      <c r="AX908" s="13" t="s">
        <v>86</v>
      </c>
      <c r="AY908" s="241" t="s">
        <v>234</v>
      </c>
    </row>
    <row r="909" s="2" customFormat="1" ht="16.5" customHeight="1">
      <c r="A909" s="39"/>
      <c r="B909" s="40"/>
      <c r="C909" s="274" t="s">
        <v>1415</v>
      </c>
      <c r="D909" s="274" t="s">
        <v>307</v>
      </c>
      <c r="E909" s="275" t="s">
        <v>1416</v>
      </c>
      <c r="F909" s="276" t="s">
        <v>1417</v>
      </c>
      <c r="G909" s="277" t="s">
        <v>321</v>
      </c>
      <c r="H909" s="278">
        <v>10</v>
      </c>
      <c r="I909" s="279"/>
      <c r="J909" s="280">
        <f>ROUND(I909*H909,2)</f>
        <v>0</v>
      </c>
      <c r="K909" s="276" t="s">
        <v>239</v>
      </c>
      <c r="L909" s="281"/>
      <c r="M909" s="282" t="s">
        <v>1</v>
      </c>
      <c r="N909" s="283" t="s">
        <v>43</v>
      </c>
      <c r="O909" s="92"/>
      <c r="P909" s="226">
        <f>O909*H909</f>
        <v>0</v>
      </c>
      <c r="Q909" s="226">
        <v>3.0000000000000001E-05</v>
      </c>
      <c r="R909" s="226">
        <f>Q909*H909</f>
        <v>0.00030000000000000003</v>
      </c>
      <c r="S909" s="226">
        <v>0</v>
      </c>
      <c r="T909" s="227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28" t="s">
        <v>407</v>
      </c>
      <c r="AT909" s="228" t="s">
        <v>307</v>
      </c>
      <c r="AU909" s="228" t="s">
        <v>88</v>
      </c>
      <c r="AY909" s="18" t="s">
        <v>234</v>
      </c>
      <c r="BE909" s="229">
        <f>IF(N909="základní",J909,0)</f>
        <v>0</v>
      </c>
      <c r="BF909" s="229">
        <f>IF(N909="snížená",J909,0)</f>
        <v>0</v>
      </c>
      <c r="BG909" s="229">
        <f>IF(N909="zákl. přenesená",J909,0)</f>
        <v>0</v>
      </c>
      <c r="BH909" s="229">
        <f>IF(N909="sníž. přenesená",J909,0)</f>
        <v>0</v>
      </c>
      <c r="BI909" s="229">
        <f>IF(N909="nulová",J909,0)</f>
        <v>0</v>
      </c>
      <c r="BJ909" s="18" t="s">
        <v>86</v>
      </c>
      <c r="BK909" s="229">
        <f>ROUND(I909*H909,2)</f>
        <v>0</v>
      </c>
      <c r="BL909" s="18" t="s">
        <v>318</v>
      </c>
      <c r="BM909" s="228" t="s">
        <v>1418</v>
      </c>
    </row>
    <row r="910" s="13" customFormat="1">
      <c r="A910" s="13"/>
      <c r="B910" s="230"/>
      <c r="C910" s="231"/>
      <c r="D910" s="232" t="s">
        <v>242</v>
      </c>
      <c r="E910" s="233" t="s">
        <v>1</v>
      </c>
      <c r="F910" s="234" t="s">
        <v>290</v>
      </c>
      <c r="G910" s="231"/>
      <c r="H910" s="235">
        <v>10</v>
      </c>
      <c r="I910" s="236"/>
      <c r="J910" s="231"/>
      <c r="K910" s="231"/>
      <c r="L910" s="237"/>
      <c r="M910" s="238"/>
      <c r="N910" s="239"/>
      <c r="O910" s="239"/>
      <c r="P910" s="239"/>
      <c r="Q910" s="239"/>
      <c r="R910" s="239"/>
      <c r="S910" s="239"/>
      <c r="T910" s="240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1" t="s">
        <v>242</v>
      </c>
      <c r="AU910" s="241" t="s">
        <v>88</v>
      </c>
      <c r="AV910" s="13" t="s">
        <v>88</v>
      </c>
      <c r="AW910" s="13" t="s">
        <v>34</v>
      </c>
      <c r="AX910" s="13" t="s">
        <v>86</v>
      </c>
      <c r="AY910" s="241" t="s">
        <v>234</v>
      </c>
    </row>
    <row r="911" s="2" customFormat="1" ht="16.5" customHeight="1">
      <c r="A911" s="39"/>
      <c r="B911" s="40"/>
      <c r="C911" s="274" t="s">
        <v>1419</v>
      </c>
      <c r="D911" s="274" t="s">
        <v>307</v>
      </c>
      <c r="E911" s="275" t="s">
        <v>1420</v>
      </c>
      <c r="F911" s="276" t="s">
        <v>1421</v>
      </c>
      <c r="G911" s="277" t="s">
        <v>321</v>
      </c>
      <c r="H911" s="278">
        <v>10</v>
      </c>
      <c r="I911" s="279"/>
      <c r="J911" s="280">
        <f>ROUND(I911*H911,2)</f>
        <v>0</v>
      </c>
      <c r="K911" s="276" t="s">
        <v>239</v>
      </c>
      <c r="L911" s="281"/>
      <c r="M911" s="282" t="s">
        <v>1</v>
      </c>
      <c r="N911" s="283" t="s">
        <v>43</v>
      </c>
      <c r="O911" s="92"/>
      <c r="P911" s="226">
        <f>O911*H911</f>
        <v>0</v>
      </c>
      <c r="Q911" s="226">
        <v>1.0000000000000001E-05</v>
      </c>
      <c r="R911" s="226">
        <f>Q911*H911</f>
        <v>0.00010000000000000001</v>
      </c>
      <c r="S911" s="226">
        <v>0</v>
      </c>
      <c r="T911" s="227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28" t="s">
        <v>407</v>
      </c>
      <c r="AT911" s="228" t="s">
        <v>307</v>
      </c>
      <c r="AU911" s="228" t="s">
        <v>88</v>
      </c>
      <c r="AY911" s="18" t="s">
        <v>234</v>
      </c>
      <c r="BE911" s="229">
        <f>IF(N911="základní",J911,0)</f>
        <v>0</v>
      </c>
      <c r="BF911" s="229">
        <f>IF(N911="snížená",J911,0)</f>
        <v>0</v>
      </c>
      <c r="BG911" s="229">
        <f>IF(N911="zákl. přenesená",J911,0)</f>
        <v>0</v>
      </c>
      <c r="BH911" s="229">
        <f>IF(N911="sníž. přenesená",J911,0)</f>
        <v>0</v>
      </c>
      <c r="BI911" s="229">
        <f>IF(N911="nulová",J911,0)</f>
        <v>0</v>
      </c>
      <c r="BJ911" s="18" t="s">
        <v>86</v>
      </c>
      <c r="BK911" s="229">
        <f>ROUND(I911*H911,2)</f>
        <v>0</v>
      </c>
      <c r="BL911" s="18" t="s">
        <v>318</v>
      </c>
      <c r="BM911" s="228" t="s">
        <v>1422</v>
      </c>
    </row>
    <row r="912" s="13" customFormat="1">
      <c r="A912" s="13"/>
      <c r="B912" s="230"/>
      <c r="C912" s="231"/>
      <c r="D912" s="232" t="s">
        <v>242</v>
      </c>
      <c r="E912" s="233" t="s">
        <v>1</v>
      </c>
      <c r="F912" s="234" t="s">
        <v>290</v>
      </c>
      <c r="G912" s="231"/>
      <c r="H912" s="235">
        <v>10</v>
      </c>
      <c r="I912" s="236"/>
      <c r="J912" s="231"/>
      <c r="K912" s="231"/>
      <c r="L912" s="237"/>
      <c r="M912" s="238"/>
      <c r="N912" s="239"/>
      <c r="O912" s="239"/>
      <c r="P912" s="239"/>
      <c r="Q912" s="239"/>
      <c r="R912" s="239"/>
      <c r="S912" s="239"/>
      <c r="T912" s="240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1" t="s">
        <v>242</v>
      </c>
      <c r="AU912" s="241" t="s">
        <v>88</v>
      </c>
      <c r="AV912" s="13" t="s">
        <v>88</v>
      </c>
      <c r="AW912" s="13" t="s">
        <v>34</v>
      </c>
      <c r="AX912" s="13" t="s">
        <v>86</v>
      </c>
      <c r="AY912" s="241" t="s">
        <v>234</v>
      </c>
    </row>
    <row r="913" s="2" customFormat="1" ht="24.15" customHeight="1">
      <c r="A913" s="39"/>
      <c r="B913" s="40"/>
      <c r="C913" s="217" t="s">
        <v>1423</v>
      </c>
      <c r="D913" s="217" t="s">
        <v>236</v>
      </c>
      <c r="E913" s="218" t="s">
        <v>1424</v>
      </c>
      <c r="F913" s="219" t="s">
        <v>1425</v>
      </c>
      <c r="G913" s="220" t="s">
        <v>321</v>
      </c>
      <c r="H913" s="221">
        <v>4</v>
      </c>
      <c r="I913" s="222"/>
      <c r="J913" s="223">
        <f>ROUND(I913*H913,2)</f>
        <v>0</v>
      </c>
      <c r="K913" s="219" t="s">
        <v>239</v>
      </c>
      <c r="L913" s="45"/>
      <c r="M913" s="224" t="s">
        <v>1</v>
      </c>
      <c r="N913" s="225" t="s">
        <v>43</v>
      </c>
      <c r="O913" s="92"/>
      <c r="P913" s="226">
        <f>O913*H913</f>
        <v>0</v>
      </c>
      <c r="Q913" s="226">
        <v>0</v>
      </c>
      <c r="R913" s="226">
        <f>Q913*H913</f>
        <v>0</v>
      </c>
      <c r="S913" s="226">
        <v>0</v>
      </c>
      <c r="T913" s="227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28" t="s">
        <v>318</v>
      </c>
      <c r="AT913" s="228" t="s">
        <v>236</v>
      </c>
      <c r="AU913" s="228" t="s">
        <v>88</v>
      </c>
      <c r="AY913" s="18" t="s">
        <v>234</v>
      </c>
      <c r="BE913" s="229">
        <f>IF(N913="základní",J913,0)</f>
        <v>0</v>
      </c>
      <c r="BF913" s="229">
        <f>IF(N913="snížená",J913,0)</f>
        <v>0</v>
      </c>
      <c r="BG913" s="229">
        <f>IF(N913="zákl. přenesená",J913,0)</f>
        <v>0</v>
      </c>
      <c r="BH913" s="229">
        <f>IF(N913="sníž. přenesená",J913,0)</f>
        <v>0</v>
      </c>
      <c r="BI913" s="229">
        <f>IF(N913="nulová",J913,0)</f>
        <v>0</v>
      </c>
      <c r="BJ913" s="18" t="s">
        <v>86</v>
      </c>
      <c r="BK913" s="229">
        <f>ROUND(I913*H913,2)</f>
        <v>0</v>
      </c>
      <c r="BL913" s="18" t="s">
        <v>318</v>
      </c>
      <c r="BM913" s="228" t="s">
        <v>1426</v>
      </c>
    </row>
    <row r="914" s="2" customFormat="1" ht="24.15" customHeight="1">
      <c r="A914" s="39"/>
      <c r="B914" s="40"/>
      <c r="C914" s="274" t="s">
        <v>1427</v>
      </c>
      <c r="D914" s="274" t="s">
        <v>307</v>
      </c>
      <c r="E914" s="275" t="s">
        <v>1428</v>
      </c>
      <c r="F914" s="276" t="s">
        <v>1429</v>
      </c>
      <c r="G914" s="277" t="s">
        <v>321</v>
      </c>
      <c r="H914" s="278">
        <v>4</v>
      </c>
      <c r="I914" s="279"/>
      <c r="J914" s="280">
        <f>ROUND(I914*H914,2)</f>
        <v>0</v>
      </c>
      <c r="K914" s="276" t="s">
        <v>239</v>
      </c>
      <c r="L914" s="281"/>
      <c r="M914" s="282" t="s">
        <v>1</v>
      </c>
      <c r="N914" s="283" t="s">
        <v>43</v>
      </c>
      <c r="O914" s="92"/>
      <c r="P914" s="226">
        <f>O914*H914</f>
        <v>0</v>
      </c>
      <c r="Q914" s="226">
        <v>4.0000000000000003E-05</v>
      </c>
      <c r="R914" s="226">
        <f>Q914*H914</f>
        <v>0.00016000000000000001</v>
      </c>
      <c r="S914" s="226">
        <v>0</v>
      </c>
      <c r="T914" s="227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28" t="s">
        <v>407</v>
      </c>
      <c r="AT914" s="228" t="s">
        <v>307</v>
      </c>
      <c r="AU914" s="228" t="s">
        <v>88</v>
      </c>
      <c r="AY914" s="18" t="s">
        <v>234</v>
      </c>
      <c r="BE914" s="229">
        <f>IF(N914="základní",J914,0)</f>
        <v>0</v>
      </c>
      <c r="BF914" s="229">
        <f>IF(N914="snížená",J914,0)</f>
        <v>0</v>
      </c>
      <c r="BG914" s="229">
        <f>IF(N914="zákl. přenesená",J914,0)</f>
        <v>0</v>
      </c>
      <c r="BH914" s="229">
        <f>IF(N914="sníž. přenesená",J914,0)</f>
        <v>0</v>
      </c>
      <c r="BI914" s="229">
        <f>IF(N914="nulová",J914,0)</f>
        <v>0</v>
      </c>
      <c r="BJ914" s="18" t="s">
        <v>86</v>
      </c>
      <c r="BK914" s="229">
        <f>ROUND(I914*H914,2)</f>
        <v>0</v>
      </c>
      <c r="BL914" s="18" t="s">
        <v>318</v>
      </c>
      <c r="BM914" s="228" t="s">
        <v>1430</v>
      </c>
    </row>
    <row r="915" s="2" customFormat="1" ht="16.5" customHeight="1">
      <c r="A915" s="39"/>
      <c r="B915" s="40"/>
      <c r="C915" s="274" t="s">
        <v>1431</v>
      </c>
      <c r="D915" s="274" t="s">
        <v>307</v>
      </c>
      <c r="E915" s="275" t="s">
        <v>1416</v>
      </c>
      <c r="F915" s="276" t="s">
        <v>1417</v>
      </c>
      <c r="G915" s="277" t="s">
        <v>321</v>
      </c>
      <c r="H915" s="278">
        <v>4</v>
      </c>
      <c r="I915" s="279"/>
      <c r="J915" s="280">
        <f>ROUND(I915*H915,2)</f>
        <v>0</v>
      </c>
      <c r="K915" s="276" t="s">
        <v>239</v>
      </c>
      <c r="L915" s="281"/>
      <c r="M915" s="282" t="s">
        <v>1</v>
      </c>
      <c r="N915" s="283" t="s">
        <v>43</v>
      </c>
      <c r="O915" s="92"/>
      <c r="P915" s="226">
        <f>O915*H915</f>
        <v>0</v>
      </c>
      <c r="Q915" s="226">
        <v>3.0000000000000001E-05</v>
      </c>
      <c r="R915" s="226">
        <f>Q915*H915</f>
        <v>0.00012</v>
      </c>
      <c r="S915" s="226">
        <v>0</v>
      </c>
      <c r="T915" s="227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28" t="s">
        <v>407</v>
      </c>
      <c r="AT915" s="228" t="s">
        <v>307</v>
      </c>
      <c r="AU915" s="228" t="s">
        <v>88</v>
      </c>
      <c r="AY915" s="18" t="s">
        <v>234</v>
      </c>
      <c r="BE915" s="229">
        <f>IF(N915="základní",J915,0)</f>
        <v>0</v>
      </c>
      <c r="BF915" s="229">
        <f>IF(N915="snížená",J915,0)</f>
        <v>0</v>
      </c>
      <c r="BG915" s="229">
        <f>IF(N915="zákl. přenesená",J915,0)</f>
        <v>0</v>
      </c>
      <c r="BH915" s="229">
        <f>IF(N915="sníž. přenesená",J915,0)</f>
        <v>0</v>
      </c>
      <c r="BI915" s="229">
        <f>IF(N915="nulová",J915,0)</f>
        <v>0</v>
      </c>
      <c r="BJ915" s="18" t="s">
        <v>86</v>
      </c>
      <c r="BK915" s="229">
        <f>ROUND(I915*H915,2)</f>
        <v>0</v>
      </c>
      <c r="BL915" s="18" t="s">
        <v>318</v>
      </c>
      <c r="BM915" s="228" t="s">
        <v>1432</v>
      </c>
    </row>
    <row r="916" s="2" customFormat="1" ht="16.5" customHeight="1">
      <c r="A916" s="39"/>
      <c r="B916" s="40"/>
      <c r="C916" s="274" t="s">
        <v>1433</v>
      </c>
      <c r="D916" s="274" t="s">
        <v>307</v>
      </c>
      <c r="E916" s="275" t="s">
        <v>1420</v>
      </c>
      <c r="F916" s="276" t="s">
        <v>1421</v>
      </c>
      <c r="G916" s="277" t="s">
        <v>321</v>
      </c>
      <c r="H916" s="278">
        <v>4</v>
      </c>
      <c r="I916" s="279"/>
      <c r="J916" s="280">
        <f>ROUND(I916*H916,2)</f>
        <v>0</v>
      </c>
      <c r="K916" s="276" t="s">
        <v>239</v>
      </c>
      <c r="L916" s="281"/>
      <c r="M916" s="282" t="s">
        <v>1</v>
      </c>
      <c r="N916" s="283" t="s">
        <v>43</v>
      </c>
      <c r="O916" s="92"/>
      <c r="P916" s="226">
        <f>O916*H916</f>
        <v>0</v>
      </c>
      <c r="Q916" s="226">
        <v>1.0000000000000001E-05</v>
      </c>
      <c r="R916" s="226">
        <f>Q916*H916</f>
        <v>4.0000000000000003E-05</v>
      </c>
      <c r="S916" s="226">
        <v>0</v>
      </c>
      <c r="T916" s="227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28" t="s">
        <v>407</v>
      </c>
      <c r="AT916" s="228" t="s">
        <v>307</v>
      </c>
      <c r="AU916" s="228" t="s">
        <v>88</v>
      </c>
      <c r="AY916" s="18" t="s">
        <v>234</v>
      </c>
      <c r="BE916" s="229">
        <f>IF(N916="základní",J916,0)</f>
        <v>0</v>
      </c>
      <c r="BF916" s="229">
        <f>IF(N916="snížená",J916,0)</f>
        <v>0</v>
      </c>
      <c r="BG916" s="229">
        <f>IF(N916="zákl. přenesená",J916,0)</f>
        <v>0</v>
      </c>
      <c r="BH916" s="229">
        <f>IF(N916="sníž. přenesená",J916,0)</f>
        <v>0</v>
      </c>
      <c r="BI916" s="229">
        <f>IF(N916="nulová",J916,0)</f>
        <v>0</v>
      </c>
      <c r="BJ916" s="18" t="s">
        <v>86</v>
      </c>
      <c r="BK916" s="229">
        <f>ROUND(I916*H916,2)</f>
        <v>0</v>
      </c>
      <c r="BL916" s="18" t="s">
        <v>318</v>
      </c>
      <c r="BM916" s="228" t="s">
        <v>1434</v>
      </c>
    </row>
    <row r="917" s="2" customFormat="1" ht="33" customHeight="1">
      <c r="A917" s="39"/>
      <c r="B917" s="40"/>
      <c r="C917" s="217" t="s">
        <v>1435</v>
      </c>
      <c r="D917" s="217" t="s">
        <v>236</v>
      </c>
      <c r="E917" s="218" t="s">
        <v>1436</v>
      </c>
      <c r="F917" s="219" t="s">
        <v>1437</v>
      </c>
      <c r="G917" s="220" t="s">
        <v>321</v>
      </c>
      <c r="H917" s="221">
        <v>10</v>
      </c>
      <c r="I917" s="222"/>
      <c r="J917" s="223">
        <f>ROUND(I917*H917,2)</f>
        <v>0</v>
      </c>
      <c r="K917" s="219" t="s">
        <v>239</v>
      </c>
      <c r="L917" s="45"/>
      <c r="M917" s="224" t="s">
        <v>1</v>
      </c>
      <c r="N917" s="225" t="s">
        <v>43</v>
      </c>
      <c r="O917" s="92"/>
      <c r="P917" s="226">
        <f>O917*H917</f>
        <v>0</v>
      </c>
      <c r="Q917" s="226">
        <v>0</v>
      </c>
      <c r="R917" s="226">
        <f>Q917*H917</f>
        <v>0</v>
      </c>
      <c r="S917" s="226">
        <v>0</v>
      </c>
      <c r="T917" s="227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28" t="s">
        <v>318</v>
      </c>
      <c r="AT917" s="228" t="s">
        <v>236</v>
      </c>
      <c r="AU917" s="228" t="s">
        <v>88</v>
      </c>
      <c r="AY917" s="18" t="s">
        <v>234</v>
      </c>
      <c r="BE917" s="229">
        <f>IF(N917="základní",J917,0)</f>
        <v>0</v>
      </c>
      <c r="BF917" s="229">
        <f>IF(N917="snížená",J917,0)</f>
        <v>0</v>
      </c>
      <c r="BG917" s="229">
        <f>IF(N917="zákl. přenesená",J917,0)</f>
        <v>0</v>
      </c>
      <c r="BH917" s="229">
        <f>IF(N917="sníž. přenesená",J917,0)</f>
        <v>0</v>
      </c>
      <c r="BI917" s="229">
        <f>IF(N917="nulová",J917,0)</f>
        <v>0</v>
      </c>
      <c r="BJ917" s="18" t="s">
        <v>86</v>
      </c>
      <c r="BK917" s="229">
        <f>ROUND(I917*H917,2)</f>
        <v>0</v>
      </c>
      <c r="BL917" s="18" t="s">
        <v>318</v>
      </c>
      <c r="BM917" s="228" t="s">
        <v>1438</v>
      </c>
    </row>
    <row r="918" s="13" customFormat="1">
      <c r="A918" s="13"/>
      <c r="B918" s="230"/>
      <c r="C918" s="231"/>
      <c r="D918" s="232" t="s">
        <v>242</v>
      </c>
      <c r="E918" s="233" t="s">
        <v>1</v>
      </c>
      <c r="F918" s="234" t="s">
        <v>290</v>
      </c>
      <c r="G918" s="231"/>
      <c r="H918" s="235">
        <v>10</v>
      </c>
      <c r="I918" s="236"/>
      <c r="J918" s="231"/>
      <c r="K918" s="231"/>
      <c r="L918" s="237"/>
      <c r="M918" s="238"/>
      <c r="N918" s="239"/>
      <c r="O918" s="239"/>
      <c r="P918" s="239"/>
      <c r="Q918" s="239"/>
      <c r="R918" s="239"/>
      <c r="S918" s="239"/>
      <c r="T918" s="240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1" t="s">
        <v>242</v>
      </c>
      <c r="AU918" s="241" t="s">
        <v>88</v>
      </c>
      <c r="AV918" s="13" t="s">
        <v>88</v>
      </c>
      <c r="AW918" s="13" t="s">
        <v>34</v>
      </c>
      <c r="AX918" s="13" t="s">
        <v>86</v>
      </c>
      <c r="AY918" s="241" t="s">
        <v>234</v>
      </c>
    </row>
    <row r="919" s="2" customFormat="1" ht="24.15" customHeight="1">
      <c r="A919" s="39"/>
      <c r="B919" s="40"/>
      <c r="C919" s="274" t="s">
        <v>1439</v>
      </c>
      <c r="D919" s="274" t="s">
        <v>307</v>
      </c>
      <c r="E919" s="275" t="s">
        <v>1440</v>
      </c>
      <c r="F919" s="276" t="s">
        <v>1441</v>
      </c>
      <c r="G919" s="277" t="s">
        <v>321</v>
      </c>
      <c r="H919" s="278">
        <v>10</v>
      </c>
      <c r="I919" s="279"/>
      <c r="J919" s="280">
        <f>ROUND(I919*H919,2)</f>
        <v>0</v>
      </c>
      <c r="K919" s="276" t="s">
        <v>239</v>
      </c>
      <c r="L919" s="281"/>
      <c r="M919" s="282" t="s">
        <v>1</v>
      </c>
      <c r="N919" s="283" t="s">
        <v>43</v>
      </c>
      <c r="O919" s="92"/>
      <c r="P919" s="226">
        <f>O919*H919</f>
        <v>0</v>
      </c>
      <c r="Q919" s="226">
        <v>0.00010000000000000001</v>
      </c>
      <c r="R919" s="226">
        <f>Q919*H919</f>
        <v>0.001</v>
      </c>
      <c r="S919" s="226">
        <v>0</v>
      </c>
      <c r="T919" s="227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28" t="s">
        <v>407</v>
      </c>
      <c r="AT919" s="228" t="s">
        <v>307</v>
      </c>
      <c r="AU919" s="228" t="s">
        <v>88</v>
      </c>
      <c r="AY919" s="18" t="s">
        <v>234</v>
      </c>
      <c r="BE919" s="229">
        <f>IF(N919="základní",J919,0)</f>
        <v>0</v>
      </c>
      <c r="BF919" s="229">
        <f>IF(N919="snížená",J919,0)</f>
        <v>0</v>
      </c>
      <c r="BG919" s="229">
        <f>IF(N919="zákl. přenesená",J919,0)</f>
        <v>0</v>
      </c>
      <c r="BH919" s="229">
        <f>IF(N919="sníž. přenesená",J919,0)</f>
        <v>0</v>
      </c>
      <c r="BI919" s="229">
        <f>IF(N919="nulová",J919,0)</f>
        <v>0</v>
      </c>
      <c r="BJ919" s="18" t="s">
        <v>86</v>
      </c>
      <c r="BK919" s="229">
        <f>ROUND(I919*H919,2)</f>
        <v>0</v>
      </c>
      <c r="BL919" s="18" t="s">
        <v>318</v>
      </c>
      <c r="BM919" s="228" t="s">
        <v>1442</v>
      </c>
    </row>
    <row r="920" s="2" customFormat="1" ht="16.5" customHeight="1">
      <c r="A920" s="39"/>
      <c r="B920" s="40"/>
      <c r="C920" s="274" t="s">
        <v>1443</v>
      </c>
      <c r="D920" s="274" t="s">
        <v>307</v>
      </c>
      <c r="E920" s="275" t="s">
        <v>1420</v>
      </c>
      <c r="F920" s="276" t="s">
        <v>1421</v>
      </c>
      <c r="G920" s="277" t="s">
        <v>321</v>
      </c>
      <c r="H920" s="278">
        <v>10</v>
      </c>
      <c r="I920" s="279"/>
      <c r="J920" s="280">
        <f>ROUND(I920*H920,2)</f>
        <v>0</v>
      </c>
      <c r="K920" s="276" t="s">
        <v>239</v>
      </c>
      <c r="L920" s="281"/>
      <c r="M920" s="282" t="s">
        <v>1</v>
      </c>
      <c r="N920" s="283" t="s">
        <v>43</v>
      </c>
      <c r="O920" s="92"/>
      <c r="P920" s="226">
        <f>O920*H920</f>
        <v>0</v>
      </c>
      <c r="Q920" s="226">
        <v>1.0000000000000001E-05</v>
      </c>
      <c r="R920" s="226">
        <f>Q920*H920</f>
        <v>0.00010000000000000001</v>
      </c>
      <c r="S920" s="226">
        <v>0</v>
      </c>
      <c r="T920" s="227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28" t="s">
        <v>407</v>
      </c>
      <c r="AT920" s="228" t="s">
        <v>307</v>
      </c>
      <c r="AU920" s="228" t="s">
        <v>88</v>
      </c>
      <c r="AY920" s="18" t="s">
        <v>234</v>
      </c>
      <c r="BE920" s="229">
        <f>IF(N920="základní",J920,0)</f>
        <v>0</v>
      </c>
      <c r="BF920" s="229">
        <f>IF(N920="snížená",J920,0)</f>
        <v>0</v>
      </c>
      <c r="BG920" s="229">
        <f>IF(N920="zákl. přenesená",J920,0)</f>
        <v>0</v>
      </c>
      <c r="BH920" s="229">
        <f>IF(N920="sníž. přenesená",J920,0)</f>
        <v>0</v>
      </c>
      <c r="BI920" s="229">
        <f>IF(N920="nulová",J920,0)</f>
        <v>0</v>
      </c>
      <c r="BJ920" s="18" t="s">
        <v>86</v>
      </c>
      <c r="BK920" s="229">
        <f>ROUND(I920*H920,2)</f>
        <v>0</v>
      </c>
      <c r="BL920" s="18" t="s">
        <v>318</v>
      </c>
      <c r="BM920" s="228" t="s">
        <v>1444</v>
      </c>
    </row>
    <row r="921" s="2" customFormat="1" ht="33" customHeight="1">
      <c r="A921" s="39"/>
      <c r="B921" s="40"/>
      <c r="C921" s="217" t="s">
        <v>1445</v>
      </c>
      <c r="D921" s="217" t="s">
        <v>236</v>
      </c>
      <c r="E921" s="218" t="s">
        <v>1446</v>
      </c>
      <c r="F921" s="219" t="s">
        <v>1447</v>
      </c>
      <c r="G921" s="220" t="s">
        <v>321</v>
      </c>
      <c r="H921" s="221">
        <v>2</v>
      </c>
      <c r="I921" s="222"/>
      <c r="J921" s="223">
        <f>ROUND(I921*H921,2)</f>
        <v>0</v>
      </c>
      <c r="K921" s="219" t="s">
        <v>239</v>
      </c>
      <c r="L921" s="45"/>
      <c r="M921" s="224" t="s">
        <v>1</v>
      </c>
      <c r="N921" s="225" t="s">
        <v>43</v>
      </c>
      <c r="O921" s="92"/>
      <c r="P921" s="226">
        <f>O921*H921</f>
        <v>0</v>
      </c>
      <c r="Q921" s="226">
        <v>0</v>
      </c>
      <c r="R921" s="226">
        <f>Q921*H921</f>
        <v>0</v>
      </c>
      <c r="S921" s="226">
        <v>0</v>
      </c>
      <c r="T921" s="227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28" t="s">
        <v>318</v>
      </c>
      <c r="AT921" s="228" t="s">
        <v>236</v>
      </c>
      <c r="AU921" s="228" t="s">
        <v>88</v>
      </c>
      <c r="AY921" s="18" t="s">
        <v>234</v>
      </c>
      <c r="BE921" s="229">
        <f>IF(N921="základní",J921,0)</f>
        <v>0</v>
      </c>
      <c r="BF921" s="229">
        <f>IF(N921="snížená",J921,0)</f>
        <v>0</v>
      </c>
      <c r="BG921" s="229">
        <f>IF(N921="zákl. přenesená",J921,0)</f>
        <v>0</v>
      </c>
      <c r="BH921" s="229">
        <f>IF(N921="sníž. přenesená",J921,0)</f>
        <v>0</v>
      </c>
      <c r="BI921" s="229">
        <f>IF(N921="nulová",J921,0)</f>
        <v>0</v>
      </c>
      <c r="BJ921" s="18" t="s">
        <v>86</v>
      </c>
      <c r="BK921" s="229">
        <f>ROUND(I921*H921,2)</f>
        <v>0</v>
      </c>
      <c r="BL921" s="18" t="s">
        <v>318</v>
      </c>
      <c r="BM921" s="228" t="s">
        <v>1448</v>
      </c>
    </row>
    <row r="922" s="2" customFormat="1" ht="16.5" customHeight="1">
      <c r="A922" s="39"/>
      <c r="B922" s="40"/>
      <c r="C922" s="274" t="s">
        <v>1449</v>
      </c>
      <c r="D922" s="274" t="s">
        <v>307</v>
      </c>
      <c r="E922" s="275" t="s">
        <v>1450</v>
      </c>
      <c r="F922" s="276" t="s">
        <v>1451</v>
      </c>
      <c r="G922" s="277" t="s">
        <v>321</v>
      </c>
      <c r="H922" s="278">
        <v>2</v>
      </c>
      <c r="I922" s="279"/>
      <c r="J922" s="280">
        <f>ROUND(I922*H922,2)</f>
        <v>0</v>
      </c>
      <c r="K922" s="276" t="s">
        <v>1</v>
      </c>
      <c r="L922" s="281"/>
      <c r="M922" s="282" t="s">
        <v>1</v>
      </c>
      <c r="N922" s="283" t="s">
        <v>43</v>
      </c>
      <c r="O922" s="92"/>
      <c r="P922" s="226">
        <f>O922*H922</f>
        <v>0</v>
      </c>
      <c r="Q922" s="226">
        <v>0.00024000000000000001</v>
      </c>
      <c r="R922" s="226">
        <f>Q922*H922</f>
        <v>0.00048000000000000001</v>
      </c>
      <c r="S922" s="226">
        <v>0</v>
      </c>
      <c r="T922" s="227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28" t="s">
        <v>407</v>
      </c>
      <c r="AT922" s="228" t="s">
        <v>307</v>
      </c>
      <c r="AU922" s="228" t="s">
        <v>88</v>
      </c>
      <c r="AY922" s="18" t="s">
        <v>234</v>
      </c>
      <c r="BE922" s="229">
        <f>IF(N922="základní",J922,0)</f>
        <v>0</v>
      </c>
      <c r="BF922" s="229">
        <f>IF(N922="snížená",J922,0)</f>
        <v>0</v>
      </c>
      <c r="BG922" s="229">
        <f>IF(N922="zákl. přenesená",J922,0)</f>
        <v>0</v>
      </c>
      <c r="BH922" s="229">
        <f>IF(N922="sníž. přenesená",J922,0)</f>
        <v>0</v>
      </c>
      <c r="BI922" s="229">
        <f>IF(N922="nulová",J922,0)</f>
        <v>0</v>
      </c>
      <c r="BJ922" s="18" t="s">
        <v>86</v>
      </c>
      <c r="BK922" s="229">
        <f>ROUND(I922*H922,2)</f>
        <v>0</v>
      </c>
      <c r="BL922" s="18" t="s">
        <v>318</v>
      </c>
      <c r="BM922" s="228" t="s">
        <v>1452</v>
      </c>
    </row>
    <row r="923" s="2" customFormat="1" ht="24.15" customHeight="1">
      <c r="A923" s="39"/>
      <c r="B923" s="40"/>
      <c r="C923" s="217" t="s">
        <v>1453</v>
      </c>
      <c r="D923" s="217" t="s">
        <v>236</v>
      </c>
      <c r="E923" s="218" t="s">
        <v>1454</v>
      </c>
      <c r="F923" s="219" t="s">
        <v>1455</v>
      </c>
      <c r="G923" s="220" t="s">
        <v>321</v>
      </c>
      <c r="H923" s="221">
        <v>1</v>
      </c>
      <c r="I923" s="222"/>
      <c r="J923" s="223">
        <f>ROUND(I923*H923,2)</f>
        <v>0</v>
      </c>
      <c r="K923" s="219" t="s">
        <v>239</v>
      </c>
      <c r="L923" s="45"/>
      <c r="M923" s="224" t="s">
        <v>1</v>
      </c>
      <c r="N923" s="225" t="s">
        <v>43</v>
      </c>
      <c r="O923" s="92"/>
      <c r="P923" s="226">
        <f>O923*H923</f>
        <v>0</v>
      </c>
      <c r="Q923" s="226">
        <v>0</v>
      </c>
      <c r="R923" s="226">
        <f>Q923*H923</f>
        <v>0</v>
      </c>
      <c r="S923" s="226">
        <v>0</v>
      </c>
      <c r="T923" s="227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28" t="s">
        <v>318</v>
      </c>
      <c r="AT923" s="228" t="s">
        <v>236</v>
      </c>
      <c r="AU923" s="228" t="s">
        <v>88</v>
      </c>
      <c r="AY923" s="18" t="s">
        <v>234</v>
      </c>
      <c r="BE923" s="229">
        <f>IF(N923="základní",J923,0)</f>
        <v>0</v>
      </c>
      <c r="BF923" s="229">
        <f>IF(N923="snížená",J923,0)</f>
        <v>0</v>
      </c>
      <c r="BG923" s="229">
        <f>IF(N923="zákl. přenesená",J923,0)</f>
        <v>0</v>
      </c>
      <c r="BH923" s="229">
        <f>IF(N923="sníž. přenesená",J923,0)</f>
        <v>0</v>
      </c>
      <c r="BI923" s="229">
        <f>IF(N923="nulová",J923,0)</f>
        <v>0</v>
      </c>
      <c r="BJ923" s="18" t="s">
        <v>86</v>
      </c>
      <c r="BK923" s="229">
        <f>ROUND(I923*H923,2)</f>
        <v>0</v>
      </c>
      <c r="BL923" s="18" t="s">
        <v>318</v>
      </c>
      <c r="BM923" s="228" t="s">
        <v>1456</v>
      </c>
    </row>
    <row r="924" s="13" customFormat="1">
      <c r="A924" s="13"/>
      <c r="B924" s="230"/>
      <c r="C924" s="231"/>
      <c r="D924" s="232" t="s">
        <v>242</v>
      </c>
      <c r="E924" s="233" t="s">
        <v>1</v>
      </c>
      <c r="F924" s="234" t="s">
        <v>86</v>
      </c>
      <c r="G924" s="231"/>
      <c r="H924" s="235">
        <v>1</v>
      </c>
      <c r="I924" s="236"/>
      <c r="J924" s="231"/>
      <c r="K924" s="231"/>
      <c r="L924" s="237"/>
      <c r="M924" s="238"/>
      <c r="N924" s="239"/>
      <c r="O924" s="239"/>
      <c r="P924" s="239"/>
      <c r="Q924" s="239"/>
      <c r="R924" s="239"/>
      <c r="S924" s="239"/>
      <c r="T924" s="240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1" t="s">
        <v>242</v>
      </c>
      <c r="AU924" s="241" t="s">
        <v>88</v>
      </c>
      <c r="AV924" s="13" t="s">
        <v>88</v>
      </c>
      <c r="AW924" s="13" t="s">
        <v>34</v>
      </c>
      <c r="AX924" s="13" t="s">
        <v>86</v>
      </c>
      <c r="AY924" s="241" t="s">
        <v>234</v>
      </c>
    </row>
    <row r="925" s="2" customFormat="1" ht="16.5" customHeight="1">
      <c r="A925" s="39"/>
      <c r="B925" s="40"/>
      <c r="C925" s="274" t="s">
        <v>1457</v>
      </c>
      <c r="D925" s="274" t="s">
        <v>307</v>
      </c>
      <c r="E925" s="275" t="s">
        <v>1458</v>
      </c>
      <c r="F925" s="276" t="s">
        <v>1459</v>
      </c>
      <c r="G925" s="277" t="s">
        <v>321</v>
      </c>
      <c r="H925" s="278">
        <v>1</v>
      </c>
      <c r="I925" s="279"/>
      <c r="J925" s="280">
        <f>ROUND(I925*H925,2)</f>
        <v>0</v>
      </c>
      <c r="K925" s="276" t="s">
        <v>239</v>
      </c>
      <c r="L925" s="281"/>
      <c r="M925" s="282" t="s">
        <v>1</v>
      </c>
      <c r="N925" s="283" t="s">
        <v>43</v>
      </c>
      <c r="O925" s="92"/>
      <c r="P925" s="226">
        <f>O925*H925</f>
        <v>0</v>
      </c>
      <c r="Q925" s="226">
        <v>0.00040000000000000002</v>
      </c>
      <c r="R925" s="226">
        <f>Q925*H925</f>
        <v>0.00040000000000000002</v>
      </c>
      <c r="S925" s="226">
        <v>0</v>
      </c>
      <c r="T925" s="227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28" t="s">
        <v>407</v>
      </c>
      <c r="AT925" s="228" t="s">
        <v>307</v>
      </c>
      <c r="AU925" s="228" t="s">
        <v>88</v>
      </c>
      <c r="AY925" s="18" t="s">
        <v>234</v>
      </c>
      <c r="BE925" s="229">
        <f>IF(N925="základní",J925,0)</f>
        <v>0</v>
      </c>
      <c r="BF925" s="229">
        <f>IF(N925="snížená",J925,0)</f>
        <v>0</v>
      </c>
      <c r="BG925" s="229">
        <f>IF(N925="zákl. přenesená",J925,0)</f>
        <v>0</v>
      </c>
      <c r="BH925" s="229">
        <f>IF(N925="sníž. přenesená",J925,0)</f>
        <v>0</v>
      </c>
      <c r="BI925" s="229">
        <f>IF(N925="nulová",J925,0)</f>
        <v>0</v>
      </c>
      <c r="BJ925" s="18" t="s">
        <v>86</v>
      </c>
      <c r="BK925" s="229">
        <f>ROUND(I925*H925,2)</f>
        <v>0</v>
      </c>
      <c r="BL925" s="18" t="s">
        <v>318</v>
      </c>
      <c r="BM925" s="228" t="s">
        <v>1460</v>
      </c>
    </row>
    <row r="926" s="2" customFormat="1" ht="21.75" customHeight="1">
      <c r="A926" s="39"/>
      <c r="B926" s="40"/>
      <c r="C926" s="217" t="s">
        <v>1461</v>
      </c>
      <c r="D926" s="217" t="s">
        <v>236</v>
      </c>
      <c r="E926" s="218" t="s">
        <v>1462</v>
      </c>
      <c r="F926" s="219" t="s">
        <v>1463</v>
      </c>
      <c r="G926" s="220" t="s">
        <v>321</v>
      </c>
      <c r="H926" s="221">
        <v>1</v>
      </c>
      <c r="I926" s="222"/>
      <c r="J926" s="223">
        <f>ROUND(I926*H926,2)</f>
        <v>0</v>
      </c>
      <c r="K926" s="219" t="s">
        <v>1</v>
      </c>
      <c r="L926" s="45"/>
      <c r="M926" s="224" t="s">
        <v>1</v>
      </c>
      <c r="N926" s="225" t="s">
        <v>43</v>
      </c>
      <c r="O926" s="92"/>
      <c r="P926" s="226">
        <f>O926*H926</f>
        <v>0</v>
      </c>
      <c r="Q926" s="226">
        <v>0</v>
      </c>
      <c r="R926" s="226">
        <f>Q926*H926</f>
        <v>0</v>
      </c>
      <c r="S926" s="226">
        <v>0</v>
      </c>
      <c r="T926" s="227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28" t="s">
        <v>318</v>
      </c>
      <c r="AT926" s="228" t="s">
        <v>236</v>
      </c>
      <c r="AU926" s="228" t="s">
        <v>88</v>
      </c>
      <c r="AY926" s="18" t="s">
        <v>234</v>
      </c>
      <c r="BE926" s="229">
        <f>IF(N926="základní",J926,0)</f>
        <v>0</v>
      </c>
      <c r="BF926" s="229">
        <f>IF(N926="snížená",J926,0)</f>
        <v>0</v>
      </c>
      <c r="BG926" s="229">
        <f>IF(N926="zákl. přenesená",J926,0)</f>
        <v>0</v>
      </c>
      <c r="BH926" s="229">
        <f>IF(N926="sníž. přenesená",J926,0)</f>
        <v>0</v>
      </c>
      <c r="BI926" s="229">
        <f>IF(N926="nulová",J926,0)</f>
        <v>0</v>
      </c>
      <c r="BJ926" s="18" t="s">
        <v>86</v>
      </c>
      <c r="BK926" s="229">
        <f>ROUND(I926*H926,2)</f>
        <v>0</v>
      </c>
      <c r="BL926" s="18" t="s">
        <v>318</v>
      </c>
      <c r="BM926" s="228" t="s">
        <v>1464</v>
      </c>
    </row>
    <row r="927" s="2" customFormat="1" ht="16.5" customHeight="1">
      <c r="A927" s="39"/>
      <c r="B927" s="40"/>
      <c r="C927" s="217" t="s">
        <v>1465</v>
      </c>
      <c r="D927" s="217" t="s">
        <v>236</v>
      </c>
      <c r="E927" s="218" t="s">
        <v>1466</v>
      </c>
      <c r="F927" s="219" t="s">
        <v>1467</v>
      </c>
      <c r="G927" s="220" t="s">
        <v>321</v>
      </c>
      <c r="H927" s="221">
        <v>1</v>
      </c>
      <c r="I927" s="222"/>
      <c r="J927" s="223">
        <f>ROUND(I927*H927,2)</f>
        <v>0</v>
      </c>
      <c r="K927" s="219" t="s">
        <v>1</v>
      </c>
      <c r="L927" s="45"/>
      <c r="M927" s="224" t="s">
        <v>1</v>
      </c>
      <c r="N927" s="225" t="s">
        <v>43</v>
      </c>
      <c r="O927" s="92"/>
      <c r="P927" s="226">
        <f>O927*H927</f>
        <v>0</v>
      </c>
      <c r="Q927" s="226">
        <v>0</v>
      </c>
      <c r="R927" s="226">
        <f>Q927*H927</f>
        <v>0</v>
      </c>
      <c r="S927" s="226">
        <v>0</v>
      </c>
      <c r="T927" s="227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28" t="s">
        <v>318</v>
      </c>
      <c r="AT927" s="228" t="s">
        <v>236</v>
      </c>
      <c r="AU927" s="228" t="s">
        <v>88</v>
      </c>
      <c r="AY927" s="18" t="s">
        <v>234</v>
      </c>
      <c r="BE927" s="229">
        <f>IF(N927="základní",J927,0)</f>
        <v>0</v>
      </c>
      <c r="BF927" s="229">
        <f>IF(N927="snížená",J927,0)</f>
        <v>0</v>
      </c>
      <c r="BG927" s="229">
        <f>IF(N927="zákl. přenesená",J927,0)</f>
        <v>0</v>
      </c>
      <c r="BH927" s="229">
        <f>IF(N927="sníž. přenesená",J927,0)</f>
        <v>0</v>
      </c>
      <c r="BI927" s="229">
        <f>IF(N927="nulová",J927,0)</f>
        <v>0</v>
      </c>
      <c r="BJ927" s="18" t="s">
        <v>86</v>
      </c>
      <c r="BK927" s="229">
        <f>ROUND(I927*H927,2)</f>
        <v>0</v>
      </c>
      <c r="BL927" s="18" t="s">
        <v>318</v>
      </c>
      <c r="BM927" s="228" t="s">
        <v>1468</v>
      </c>
    </row>
    <row r="928" s="2" customFormat="1" ht="21.75" customHeight="1">
      <c r="A928" s="39"/>
      <c r="B928" s="40"/>
      <c r="C928" s="217" t="s">
        <v>1469</v>
      </c>
      <c r="D928" s="217" t="s">
        <v>236</v>
      </c>
      <c r="E928" s="218" t="s">
        <v>1470</v>
      </c>
      <c r="F928" s="219" t="s">
        <v>1471</v>
      </c>
      <c r="G928" s="220" t="s">
        <v>321</v>
      </c>
      <c r="H928" s="221">
        <v>9</v>
      </c>
      <c r="I928" s="222"/>
      <c r="J928" s="223">
        <f>ROUND(I928*H928,2)</f>
        <v>0</v>
      </c>
      <c r="K928" s="219" t="s">
        <v>1</v>
      </c>
      <c r="L928" s="45"/>
      <c r="M928" s="224" t="s">
        <v>1</v>
      </c>
      <c r="N928" s="225" t="s">
        <v>43</v>
      </c>
      <c r="O928" s="92"/>
      <c r="P928" s="226">
        <f>O928*H928</f>
        <v>0</v>
      </c>
      <c r="Q928" s="226">
        <v>0</v>
      </c>
      <c r="R928" s="226">
        <f>Q928*H928</f>
        <v>0</v>
      </c>
      <c r="S928" s="226">
        <v>0</v>
      </c>
      <c r="T928" s="227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28" t="s">
        <v>318</v>
      </c>
      <c r="AT928" s="228" t="s">
        <v>236</v>
      </c>
      <c r="AU928" s="228" t="s">
        <v>88</v>
      </c>
      <c r="AY928" s="18" t="s">
        <v>234</v>
      </c>
      <c r="BE928" s="229">
        <f>IF(N928="základní",J928,0)</f>
        <v>0</v>
      </c>
      <c r="BF928" s="229">
        <f>IF(N928="snížená",J928,0)</f>
        <v>0</v>
      </c>
      <c r="BG928" s="229">
        <f>IF(N928="zákl. přenesená",J928,0)</f>
        <v>0</v>
      </c>
      <c r="BH928" s="229">
        <f>IF(N928="sníž. přenesená",J928,0)</f>
        <v>0</v>
      </c>
      <c r="BI928" s="229">
        <f>IF(N928="nulová",J928,0)</f>
        <v>0</v>
      </c>
      <c r="BJ928" s="18" t="s">
        <v>86</v>
      </c>
      <c r="BK928" s="229">
        <f>ROUND(I928*H928,2)</f>
        <v>0</v>
      </c>
      <c r="BL928" s="18" t="s">
        <v>318</v>
      </c>
      <c r="BM928" s="228" t="s">
        <v>1472</v>
      </c>
    </row>
    <row r="929" s="13" customFormat="1">
      <c r="A929" s="13"/>
      <c r="B929" s="230"/>
      <c r="C929" s="231"/>
      <c r="D929" s="232" t="s">
        <v>242</v>
      </c>
      <c r="E929" s="233" t="s">
        <v>1</v>
      </c>
      <c r="F929" s="234" t="s">
        <v>286</v>
      </c>
      <c r="G929" s="231"/>
      <c r="H929" s="235">
        <v>9</v>
      </c>
      <c r="I929" s="236"/>
      <c r="J929" s="231"/>
      <c r="K929" s="231"/>
      <c r="L929" s="237"/>
      <c r="M929" s="238"/>
      <c r="N929" s="239"/>
      <c r="O929" s="239"/>
      <c r="P929" s="239"/>
      <c r="Q929" s="239"/>
      <c r="R929" s="239"/>
      <c r="S929" s="239"/>
      <c r="T929" s="240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1" t="s">
        <v>242</v>
      </c>
      <c r="AU929" s="241" t="s">
        <v>88</v>
      </c>
      <c r="AV929" s="13" t="s">
        <v>88</v>
      </c>
      <c r="AW929" s="13" t="s">
        <v>34</v>
      </c>
      <c r="AX929" s="13" t="s">
        <v>86</v>
      </c>
      <c r="AY929" s="241" t="s">
        <v>234</v>
      </c>
    </row>
    <row r="930" s="2" customFormat="1" ht="24.15" customHeight="1">
      <c r="A930" s="39"/>
      <c r="B930" s="40"/>
      <c r="C930" s="274" t="s">
        <v>1473</v>
      </c>
      <c r="D930" s="274" t="s">
        <v>307</v>
      </c>
      <c r="E930" s="275" t="s">
        <v>1474</v>
      </c>
      <c r="F930" s="276" t="s">
        <v>1475</v>
      </c>
      <c r="G930" s="277" t="s">
        <v>321</v>
      </c>
      <c r="H930" s="278">
        <v>9</v>
      </c>
      <c r="I930" s="279"/>
      <c r="J930" s="280">
        <f>ROUND(I930*H930,2)</f>
        <v>0</v>
      </c>
      <c r="K930" s="276" t="s">
        <v>1</v>
      </c>
      <c r="L930" s="281"/>
      <c r="M930" s="282" t="s">
        <v>1</v>
      </c>
      <c r="N930" s="283" t="s">
        <v>43</v>
      </c>
      <c r="O930" s="92"/>
      <c r="P930" s="226">
        <f>O930*H930</f>
        <v>0</v>
      </c>
      <c r="Q930" s="226">
        <v>0.001</v>
      </c>
      <c r="R930" s="226">
        <f>Q930*H930</f>
        <v>0.0090000000000000011</v>
      </c>
      <c r="S930" s="226">
        <v>0</v>
      </c>
      <c r="T930" s="227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28" t="s">
        <v>407</v>
      </c>
      <c r="AT930" s="228" t="s">
        <v>307</v>
      </c>
      <c r="AU930" s="228" t="s">
        <v>88</v>
      </c>
      <c r="AY930" s="18" t="s">
        <v>234</v>
      </c>
      <c r="BE930" s="229">
        <f>IF(N930="základní",J930,0)</f>
        <v>0</v>
      </c>
      <c r="BF930" s="229">
        <f>IF(N930="snížená",J930,0)</f>
        <v>0</v>
      </c>
      <c r="BG930" s="229">
        <f>IF(N930="zákl. přenesená",J930,0)</f>
        <v>0</v>
      </c>
      <c r="BH930" s="229">
        <f>IF(N930="sníž. přenesená",J930,0)</f>
        <v>0</v>
      </c>
      <c r="BI930" s="229">
        <f>IF(N930="nulová",J930,0)</f>
        <v>0</v>
      </c>
      <c r="BJ930" s="18" t="s">
        <v>86</v>
      </c>
      <c r="BK930" s="229">
        <f>ROUND(I930*H930,2)</f>
        <v>0</v>
      </c>
      <c r="BL930" s="18" t="s">
        <v>318</v>
      </c>
      <c r="BM930" s="228" t="s">
        <v>1476</v>
      </c>
    </row>
    <row r="931" s="13" customFormat="1">
      <c r="A931" s="13"/>
      <c r="B931" s="230"/>
      <c r="C931" s="231"/>
      <c r="D931" s="232" t="s">
        <v>242</v>
      </c>
      <c r="E931" s="233" t="s">
        <v>1</v>
      </c>
      <c r="F931" s="234" t="s">
        <v>286</v>
      </c>
      <c r="G931" s="231"/>
      <c r="H931" s="235">
        <v>9</v>
      </c>
      <c r="I931" s="236"/>
      <c r="J931" s="231"/>
      <c r="K931" s="231"/>
      <c r="L931" s="237"/>
      <c r="M931" s="238"/>
      <c r="N931" s="239"/>
      <c r="O931" s="239"/>
      <c r="P931" s="239"/>
      <c r="Q931" s="239"/>
      <c r="R931" s="239"/>
      <c r="S931" s="239"/>
      <c r="T931" s="240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1" t="s">
        <v>242</v>
      </c>
      <c r="AU931" s="241" t="s">
        <v>88</v>
      </c>
      <c r="AV931" s="13" t="s">
        <v>88</v>
      </c>
      <c r="AW931" s="13" t="s">
        <v>34</v>
      </c>
      <c r="AX931" s="13" t="s">
        <v>86</v>
      </c>
      <c r="AY931" s="241" t="s">
        <v>234</v>
      </c>
    </row>
    <row r="932" s="2" customFormat="1" ht="21.75" customHeight="1">
      <c r="A932" s="39"/>
      <c r="B932" s="40"/>
      <c r="C932" s="217" t="s">
        <v>1477</v>
      </c>
      <c r="D932" s="217" t="s">
        <v>236</v>
      </c>
      <c r="E932" s="218" t="s">
        <v>1478</v>
      </c>
      <c r="F932" s="219" t="s">
        <v>1479</v>
      </c>
      <c r="G932" s="220" t="s">
        <v>321</v>
      </c>
      <c r="H932" s="221">
        <v>12</v>
      </c>
      <c r="I932" s="222"/>
      <c r="J932" s="223">
        <f>ROUND(I932*H932,2)</f>
        <v>0</v>
      </c>
      <c r="K932" s="219" t="s">
        <v>1</v>
      </c>
      <c r="L932" s="45"/>
      <c r="M932" s="224" t="s">
        <v>1</v>
      </c>
      <c r="N932" s="225" t="s">
        <v>43</v>
      </c>
      <c r="O932" s="92"/>
      <c r="P932" s="226">
        <f>O932*H932</f>
        <v>0</v>
      </c>
      <c r="Q932" s="226">
        <v>0</v>
      </c>
      <c r="R932" s="226">
        <f>Q932*H932</f>
        <v>0</v>
      </c>
      <c r="S932" s="226">
        <v>0</v>
      </c>
      <c r="T932" s="227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28" t="s">
        <v>318</v>
      </c>
      <c r="AT932" s="228" t="s">
        <v>236</v>
      </c>
      <c r="AU932" s="228" t="s">
        <v>88</v>
      </c>
      <c r="AY932" s="18" t="s">
        <v>234</v>
      </c>
      <c r="BE932" s="229">
        <f>IF(N932="základní",J932,0)</f>
        <v>0</v>
      </c>
      <c r="BF932" s="229">
        <f>IF(N932="snížená",J932,0)</f>
        <v>0</v>
      </c>
      <c r="BG932" s="229">
        <f>IF(N932="zákl. přenesená",J932,0)</f>
        <v>0</v>
      </c>
      <c r="BH932" s="229">
        <f>IF(N932="sníž. přenesená",J932,0)</f>
        <v>0</v>
      </c>
      <c r="BI932" s="229">
        <f>IF(N932="nulová",J932,0)</f>
        <v>0</v>
      </c>
      <c r="BJ932" s="18" t="s">
        <v>86</v>
      </c>
      <c r="BK932" s="229">
        <f>ROUND(I932*H932,2)</f>
        <v>0</v>
      </c>
      <c r="BL932" s="18" t="s">
        <v>318</v>
      </c>
      <c r="BM932" s="228" t="s">
        <v>1480</v>
      </c>
    </row>
    <row r="933" s="13" customFormat="1">
      <c r="A933" s="13"/>
      <c r="B933" s="230"/>
      <c r="C933" s="231"/>
      <c r="D933" s="232" t="s">
        <v>242</v>
      </c>
      <c r="E933" s="233" t="s">
        <v>1</v>
      </c>
      <c r="F933" s="234" t="s">
        <v>100</v>
      </c>
      <c r="G933" s="231"/>
      <c r="H933" s="235">
        <v>12</v>
      </c>
      <c r="I933" s="236"/>
      <c r="J933" s="231"/>
      <c r="K933" s="231"/>
      <c r="L933" s="237"/>
      <c r="M933" s="238"/>
      <c r="N933" s="239"/>
      <c r="O933" s="239"/>
      <c r="P933" s="239"/>
      <c r="Q933" s="239"/>
      <c r="R933" s="239"/>
      <c r="S933" s="239"/>
      <c r="T933" s="240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1" t="s">
        <v>242</v>
      </c>
      <c r="AU933" s="241" t="s">
        <v>88</v>
      </c>
      <c r="AV933" s="13" t="s">
        <v>88</v>
      </c>
      <c r="AW933" s="13" t="s">
        <v>34</v>
      </c>
      <c r="AX933" s="13" t="s">
        <v>86</v>
      </c>
      <c r="AY933" s="241" t="s">
        <v>234</v>
      </c>
    </row>
    <row r="934" s="2" customFormat="1" ht="24.15" customHeight="1">
      <c r="A934" s="39"/>
      <c r="B934" s="40"/>
      <c r="C934" s="274" t="s">
        <v>1481</v>
      </c>
      <c r="D934" s="274" t="s">
        <v>307</v>
      </c>
      <c r="E934" s="275" t="s">
        <v>1482</v>
      </c>
      <c r="F934" s="276" t="s">
        <v>1483</v>
      </c>
      <c r="G934" s="277" t="s">
        <v>321</v>
      </c>
      <c r="H934" s="278">
        <v>12</v>
      </c>
      <c r="I934" s="279"/>
      <c r="J934" s="280">
        <f>ROUND(I934*H934,2)</f>
        <v>0</v>
      </c>
      <c r="K934" s="276" t="s">
        <v>1</v>
      </c>
      <c r="L934" s="281"/>
      <c r="M934" s="282" t="s">
        <v>1</v>
      </c>
      <c r="N934" s="283" t="s">
        <v>43</v>
      </c>
      <c r="O934" s="92"/>
      <c r="P934" s="226">
        <f>O934*H934</f>
        <v>0</v>
      </c>
      <c r="Q934" s="226">
        <v>0.001</v>
      </c>
      <c r="R934" s="226">
        <f>Q934*H934</f>
        <v>0.012</v>
      </c>
      <c r="S934" s="226">
        <v>0</v>
      </c>
      <c r="T934" s="227">
        <f>S934*H934</f>
        <v>0</v>
      </c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R934" s="228" t="s">
        <v>407</v>
      </c>
      <c r="AT934" s="228" t="s">
        <v>307</v>
      </c>
      <c r="AU934" s="228" t="s">
        <v>88</v>
      </c>
      <c r="AY934" s="18" t="s">
        <v>234</v>
      </c>
      <c r="BE934" s="229">
        <f>IF(N934="základní",J934,0)</f>
        <v>0</v>
      </c>
      <c r="BF934" s="229">
        <f>IF(N934="snížená",J934,0)</f>
        <v>0</v>
      </c>
      <c r="BG934" s="229">
        <f>IF(N934="zákl. přenesená",J934,0)</f>
        <v>0</v>
      </c>
      <c r="BH934" s="229">
        <f>IF(N934="sníž. přenesená",J934,0)</f>
        <v>0</v>
      </c>
      <c r="BI934" s="229">
        <f>IF(N934="nulová",J934,0)</f>
        <v>0</v>
      </c>
      <c r="BJ934" s="18" t="s">
        <v>86</v>
      </c>
      <c r="BK934" s="229">
        <f>ROUND(I934*H934,2)</f>
        <v>0</v>
      </c>
      <c r="BL934" s="18" t="s">
        <v>318</v>
      </c>
      <c r="BM934" s="228" t="s">
        <v>1484</v>
      </c>
    </row>
    <row r="935" s="13" customFormat="1">
      <c r="A935" s="13"/>
      <c r="B935" s="230"/>
      <c r="C935" s="231"/>
      <c r="D935" s="232" t="s">
        <v>242</v>
      </c>
      <c r="E935" s="233" t="s">
        <v>1</v>
      </c>
      <c r="F935" s="234" t="s">
        <v>100</v>
      </c>
      <c r="G935" s="231"/>
      <c r="H935" s="235">
        <v>12</v>
      </c>
      <c r="I935" s="236"/>
      <c r="J935" s="231"/>
      <c r="K935" s="231"/>
      <c r="L935" s="237"/>
      <c r="M935" s="238"/>
      <c r="N935" s="239"/>
      <c r="O935" s="239"/>
      <c r="P935" s="239"/>
      <c r="Q935" s="239"/>
      <c r="R935" s="239"/>
      <c r="S935" s="239"/>
      <c r="T935" s="240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1" t="s">
        <v>242</v>
      </c>
      <c r="AU935" s="241" t="s">
        <v>88</v>
      </c>
      <c r="AV935" s="13" t="s">
        <v>88</v>
      </c>
      <c r="AW935" s="13" t="s">
        <v>34</v>
      </c>
      <c r="AX935" s="13" t="s">
        <v>86</v>
      </c>
      <c r="AY935" s="241" t="s">
        <v>234</v>
      </c>
    </row>
    <row r="936" s="2" customFormat="1" ht="33" customHeight="1">
      <c r="A936" s="39"/>
      <c r="B936" s="40"/>
      <c r="C936" s="217" t="s">
        <v>1485</v>
      </c>
      <c r="D936" s="217" t="s">
        <v>236</v>
      </c>
      <c r="E936" s="218" t="s">
        <v>1486</v>
      </c>
      <c r="F936" s="219" t="s">
        <v>1487</v>
      </c>
      <c r="G936" s="220" t="s">
        <v>321</v>
      </c>
      <c r="H936" s="221">
        <v>13</v>
      </c>
      <c r="I936" s="222"/>
      <c r="J936" s="223">
        <f>ROUND(I936*H936,2)</f>
        <v>0</v>
      </c>
      <c r="K936" s="219" t="s">
        <v>239</v>
      </c>
      <c r="L936" s="45"/>
      <c r="M936" s="224" t="s">
        <v>1</v>
      </c>
      <c r="N936" s="225" t="s">
        <v>43</v>
      </c>
      <c r="O936" s="92"/>
      <c r="P936" s="226">
        <f>O936*H936</f>
        <v>0</v>
      </c>
      <c r="Q936" s="226">
        <v>0</v>
      </c>
      <c r="R936" s="226">
        <f>Q936*H936</f>
        <v>0</v>
      </c>
      <c r="S936" s="226">
        <v>0.0012999999999999999</v>
      </c>
      <c r="T936" s="227">
        <f>S936*H936</f>
        <v>0.016899999999999998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28" t="s">
        <v>318</v>
      </c>
      <c r="AT936" s="228" t="s">
        <v>236</v>
      </c>
      <c r="AU936" s="228" t="s">
        <v>88</v>
      </c>
      <c r="AY936" s="18" t="s">
        <v>234</v>
      </c>
      <c r="BE936" s="229">
        <f>IF(N936="základní",J936,0)</f>
        <v>0</v>
      </c>
      <c r="BF936" s="229">
        <f>IF(N936="snížená",J936,0)</f>
        <v>0</v>
      </c>
      <c r="BG936" s="229">
        <f>IF(N936="zákl. přenesená",J936,0)</f>
        <v>0</v>
      </c>
      <c r="BH936" s="229">
        <f>IF(N936="sníž. přenesená",J936,0)</f>
        <v>0</v>
      </c>
      <c r="BI936" s="229">
        <f>IF(N936="nulová",J936,0)</f>
        <v>0</v>
      </c>
      <c r="BJ936" s="18" t="s">
        <v>86</v>
      </c>
      <c r="BK936" s="229">
        <f>ROUND(I936*H936,2)</f>
        <v>0</v>
      </c>
      <c r="BL936" s="18" t="s">
        <v>318</v>
      </c>
      <c r="BM936" s="228" t="s">
        <v>1488</v>
      </c>
    </row>
    <row r="937" s="13" customFormat="1">
      <c r="A937" s="13"/>
      <c r="B937" s="230"/>
      <c r="C937" s="231"/>
      <c r="D937" s="232" t="s">
        <v>242</v>
      </c>
      <c r="E937" s="233" t="s">
        <v>1</v>
      </c>
      <c r="F937" s="234" t="s">
        <v>306</v>
      </c>
      <c r="G937" s="231"/>
      <c r="H937" s="235">
        <v>13</v>
      </c>
      <c r="I937" s="236"/>
      <c r="J937" s="231"/>
      <c r="K937" s="231"/>
      <c r="L937" s="237"/>
      <c r="M937" s="238"/>
      <c r="N937" s="239"/>
      <c r="O937" s="239"/>
      <c r="P937" s="239"/>
      <c r="Q937" s="239"/>
      <c r="R937" s="239"/>
      <c r="S937" s="239"/>
      <c r="T937" s="240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1" t="s">
        <v>242</v>
      </c>
      <c r="AU937" s="241" t="s">
        <v>88</v>
      </c>
      <c r="AV937" s="13" t="s">
        <v>88</v>
      </c>
      <c r="AW937" s="13" t="s">
        <v>34</v>
      </c>
      <c r="AX937" s="13" t="s">
        <v>86</v>
      </c>
      <c r="AY937" s="241" t="s">
        <v>234</v>
      </c>
    </row>
    <row r="938" s="2" customFormat="1" ht="44.25" customHeight="1">
      <c r="A938" s="39"/>
      <c r="B938" s="40"/>
      <c r="C938" s="217" t="s">
        <v>1489</v>
      </c>
      <c r="D938" s="217" t="s">
        <v>236</v>
      </c>
      <c r="E938" s="218" t="s">
        <v>1490</v>
      </c>
      <c r="F938" s="219" t="s">
        <v>1491</v>
      </c>
      <c r="G938" s="220" t="s">
        <v>321</v>
      </c>
      <c r="H938" s="221">
        <v>6</v>
      </c>
      <c r="I938" s="222"/>
      <c r="J938" s="223">
        <f>ROUND(I938*H938,2)</f>
        <v>0</v>
      </c>
      <c r="K938" s="219" t="s">
        <v>239</v>
      </c>
      <c r="L938" s="45"/>
      <c r="M938" s="224" t="s">
        <v>1</v>
      </c>
      <c r="N938" s="225" t="s">
        <v>43</v>
      </c>
      <c r="O938" s="92"/>
      <c r="P938" s="226">
        <f>O938*H938</f>
        <v>0</v>
      </c>
      <c r="Q938" s="226">
        <v>0</v>
      </c>
      <c r="R938" s="226">
        <f>Q938*H938</f>
        <v>0</v>
      </c>
      <c r="S938" s="226">
        <v>0.00080000000000000004</v>
      </c>
      <c r="T938" s="227">
        <f>S938*H938</f>
        <v>0.0048000000000000004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28" t="s">
        <v>318</v>
      </c>
      <c r="AT938" s="228" t="s">
        <v>236</v>
      </c>
      <c r="AU938" s="228" t="s">
        <v>88</v>
      </c>
      <c r="AY938" s="18" t="s">
        <v>234</v>
      </c>
      <c r="BE938" s="229">
        <f>IF(N938="základní",J938,0)</f>
        <v>0</v>
      </c>
      <c r="BF938" s="229">
        <f>IF(N938="snížená",J938,0)</f>
        <v>0</v>
      </c>
      <c r="BG938" s="229">
        <f>IF(N938="zákl. přenesená",J938,0)</f>
        <v>0</v>
      </c>
      <c r="BH938" s="229">
        <f>IF(N938="sníž. přenesená",J938,0)</f>
        <v>0</v>
      </c>
      <c r="BI938" s="229">
        <f>IF(N938="nulová",J938,0)</f>
        <v>0</v>
      </c>
      <c r="BJ938" s="18" t="s">
        <v>86</v>
      </c>
      <c r="BK938" s="229">
        <f>ROUND(I938*H938,2)</f>
        <v>0</v>
      </c>
      <c r="BL938" s="18" t="s">
        <v>318</v>
      </c>
      <c r="BM938" s="228" t="s">
        <v>1492</v>
      </c>
    </row>
    <row r="939" s="13" customFormat="1">
      <c r="A939" s="13"/>
      <c r="B939" s="230"/>
      <c r="C939" s="231"/>
      <c r="D939" s="232" t="s">
        <v>242</v>
      </c>
      <c r="E939" s="233" t="s">
        <v>1</v>
      </c>
      <c r="F939" s="234" t="s">
        <v>263</v>
      </c>
      <c r="G939" s="231"/>
      <c r="H939" s="235">
        <v>6</v>
      </c>
      <c r="I939" s="236"/>
      <c r="J939" s="231"/>
      <c r="K939" s="231"/>
      <c r="L939" s="237"/>
      <c r="M939" s="238"/>
      <c r="N939" s="239"/>
      <c r="O939" s="239"/>
      <c r="P939" s="239"/>
      <c r="Q939" s="239"/>
      <c r="R939" s="239"/>
      <c r="S939" s="239"/>
      <c r="T939" s="240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1" t="s">
        <v>242</v>
      </c>
      <c r="AU939" s="241" t="s">
        <v>88</v>
      </c>
      <c r="AV939" s="13" t="s">
        <v>88</v>
      </c>
      <c r="AW939" s="13" t="s">
        <v>34</v>
      </c>
      <c r="AX939" s="13" t="s">
        <v>86</v>
      </c>
      <c r="AY939" s="241" t="s">
        <v>234</v>
      </c>
    </row>
    <row r="940" s="2" customFormat="1" ht="24.15" customHeight="1">
      <c r="A940" s="39"/>
      <c r="B940" s="40"/>
      <c r="C940" s="217" t="s">
        <v>1493</v>
      </c>
      <c r="D940" s="217" t="s">
        <v>236</v>
      </c>
      <c r="E940" s="218" t="s">
        <v>1494</v>
      </c>
      <c r="F940" s="219" t="s">
        <v>1495</v>
      </c>
      <c r="G940" s="220" t="s">
        <v>321</v>
      </c>
      <c r="H940" s="221">
        <v>1</v>
      </c>
      <c r="I940" s="222"/>
      <c r="J940" s="223">
        <f>ROUND(I940*H940,2)</f>
        <v>0</v>
      </c>
      <c r="K940" s="219" t="s">
        <v>239</v>
      </c>
      <c r="L940" s="45"/>
      <c r="M940" s="224" t="s">
        <v>1</v>
      </c>
      <c r="N940" s="225" t="s">
        <v>43</v>
      </c>
      <c r="O940" s="92"/>
      <c r="P940" s="226">
        <f>O940*H940</f>
        <v>0</v>
      </c>
      <c r="Q940" s="226">
        <v>0</v>
      </c>
      <c r="R940" s="226">
        <f>Q940*H940</f>
        <v>0</v>
      </c>
      <c r="S940" s="226">
        <v>0</v>
      </c>
      <c r="T940" s="227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28" t="s">
        <v>318</v>
      </c>
      <c r="AT940" s="228" t="s">
        <v>236</v>
      </c>
      <c r="AU940" s="228" t="s">
        <v>88</v>
      </c>
      <c r="AY940" s="18" t="s">
        <v>234</v>
      </c>
      <c r="BE940" s="229">
        <f>IF(N940="základní",J940,0)</f>
        <v>0</v>
      </c>
      <c r="BF940" s="229">
        <f>IF(N940="snížená",J940,0)</f>
        <v>0</v>
      </c>
      <c r="BG940" s="229">
        <f>IF(N940="zákl. přenesená",J940,0)</f>
        <v>0</v>
      </c>
      <c r="BH940" s="229">
        <f>IF(N940="sníž. přenesená",J940,0)</f>
        <v>0</v>
      </c>
      <c r="BI940" s="229">
        <f>IF(N940="nulová",J940,0)</f>
        <v>0</v>
      </c>
      <c r="BJ940" s="18" t="s">
        <v>86</v>
      </c>
      <c r="BK940" s="229">
        <f>ROUND(I940*H940,2)</f>
        <v>0</v>
      </c>
      <c r="BL940" s="18" t="s">
        <v>318</v>
      </c>
      <c r="BM940" s="228" t="s">
        <v>1496</v>
      </c>
    </row>
    <row r="941" s="2" customFormat="1" ht="24.15" customHeight="1">
      <c r="A941" s="39"/>
      <c r="B941" s="40"/>
      <c r="C941" s="217" t="s">
        <v>1497</v>
      </c>
      <c r="D941" s="217" t="s">
        <v>236</v>
      </c>
      <c r="E941" s="218" t="s">
        <v>1498</v>
      </c>
      <c r="F941" s="219" t="s">
        <v>1499</v>
      </c>
      <c r="G941" s="220" t="s">
        <v>1405</v>
      </c>
      <c r="H941" s="221">
        <v>1</v>
      </c>
      <c r="I941" s="222"/>
      <c r="J941" s="223">
        <f>ROUND(I941*H941,2)</f>
        <v>0</v>
      </c>
      <c r="K941" s="219" t="s">
        <v>1</v>
      </c>
      <c r="L941" s="45"/>
      <c r="M941" s="224" t="s">
        <v>1</v>
      </c>
      <c r="N941" s="225" t="s">
        <v>43</v>
      </c>
      <c r="O941" s="92"/>
      <c r="P941" s="226">
        <f>O941*H941</f>
        <v>0</v>
      </c>
      <c r="Q941" s="226">
        <v>0</v>
      </c>
      <c r="R941" s="226">
        <f>Q941*H941</f>
        <v>0</v>
      </c>
      <c r="S941" s="226">
        <v>0</v>
      </c>
      <c r="T941" s="227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28" t="s">
        <v>318</v>
      </c>
      <c r="AT941" s="228" t="s">
        <v>236</v>
      </c>
      <c r="AU941" s="228" t="s">
        <v>88</v>
      </c>
      <c r="AY941" s="18" t="s">
        <v>234</v>
      </c>
      <c r="BE941" s="229">
        <f>IF(N941="základní",J941,0)</f>
        <v>0</v>
      </c>
      <c r="BF941" s="229">
        <f>IF(N941="snížená",J941,0)</f>
        <v>0</v>
      </c>
      <c r="BG941" s="229">
        <f>IF(N941="zákl. přenesená",J941,0)</f>
        <v>0</v>
      </c>
      <c r="BH941" s="229">
        <f>IF(N941="sníž. přenesená",J941,0)</f>
        <v>0</v>
      </c>
      <c r="BI941" s="229">
        <f>IF(N941="nulová",J941,0)</f>
        <v>0</v>
      </c>
      <c r="BJ941" s="18" t="s">
        <v>86</v>
      </c>
      <c r="BK941" s="229">
        <f>ROUND(I941*H941,2)</f>
        <v>0</v>
      </c>
      <c r="BL941" s="18" t="s">
        <v>318</v>
      </c>
      <c r="BM941" s="228" t="s">
        <v>1500</v>
      </c>
    </row>
    <row r="942" s="2" customFormat="1" ht="24.15" customHeight="1">
      <c r="A942" s="39"/>
      <c r="B942" s="40"/>
      <c r="C942" s="217" t="s">
        <v>1501</v>
      </c>
      <c r="D942" s="217" t="s">
        <v>236</v>
      </c>
      <c r="E942" s="218" t="s">
        <v>1502</v>
      </c>
      <c r="F942" s="219" t="s">
        <v>1503</v>
      </c>
      <c r="G942" s="220" t="s">
        <v>1405</v>
      </c>
      <c r="H942" s="221">
        <v>1</v>
      </c>
      <c r="I942" s="222"/>
      <c r="J942" s="223">
        <f>ROUND(I942*H942,2)</f>
        <v>0</v>
      </c>
      <c r="K942" s="219" t="s">
        <v>1</v>
      </c>
      <c r="L942" s="45"/>
      <c r="M942" s="224" t="s">
        <v>1</v>
      </c>
      <c r="N942" s="225" t="s">
        <v>43</v>
      </c>
      <c r="O942" s="92"/>
      <c r="P942" s="226">
        <f>O942*H942</f>
        <v>0</v>
      </c>
      <c r="Q942" s="226">
        <v>0</v>
      </c>
      <c r="R942" s="226">
        <f>Q942*H942</f>
        <v>0</v>
      </c>
      <c r="S942" s="226">
        <v>0</v>
      </c>
      <c r="T942" s="227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28" t="s">
        <v>318</v>
      </c>
      <c r="AT942" s="228" t="s">
        <v>236</v>
      </c>
      <c r="AU942" s="228" t="s">
        <v>88</v>
      </c>
      <c r="AY942" s="18" t="s">
        <v>234</v>
      </c>
      <c r="BE942" s="229">
        <f>IF(N942="základní",J942,0)</f>
        <v>0</v>
      </c>
      <c r="BF942" s="229">
        <f>IF(N942="snížená",J942,0)</f>
        <v>0</v>
      </c>
      <c r="BG942" s="229">
        <f>IF(N942="zákl. přenesená",J942,0)</f>
        <v>0</v>
      </c>
      <c r="BH942" s="229">
        <f>IF(N942="sníž. přenesená",J942,0)</f>
        <v>0</v>
      </c>
      <c r="BI942" s="229">
        <f>IF(N942="nulová",J942,0)</f>
        <v>0</v>
      </c>
      <c r="BJ942" s="18" t="s">
        <v>86</v>
      </c>
      <c r="BK942" s="229">
        <f>ROUND(I942*H942,2)</f>
        <v>0</v>
      </c>
      <c r="BL942" s="18" t="s">
        <v>318</v>
      </c>
      <c r="BM942" s="228" t="s">
        <v>1504</v>
      </c>
    </row>
    <row r="943" s="2" customFormat="1" ht="24.15" customHeight="1">
      <c r="A943" s="39"/>
      <c r="B943" s="40"/>
      <c r="C943" s="217" t="s">
        <v>1505</v>
      </c>
      <c r="D943" s="217" t="s">
        <v>236</v>
      </c>
      <c r="E943" s="218" t="s">
        <v>1506</v>
      </c>
      <c r="F943" s="219" t="s">
        <v>1507</v>
      </c>
      <c r="G943" s="220" t="s">
        <v>1405</v>
      </c>
      <c r="H943" s="221">
        <v>1</v>
      </c>
      <c r="I943" s="222"/>
      <c r="J943" s="223">
        <f>ROUND(I943*H943,2)</f>
        <v>0</v>
      </c>
      <c r="K943" s="219" t="s">
        <v>1</v>
      </c>
      <c r="L943" s="45"/>
      <c r="M943" s="224" t="s">
        <v>1</v>
      </c>
      <c r="N943" s="225" t="s">
        <v>43</v>
      </c>
      <c r="O943" s="92"/>
      <c r="P943" s="226">
        <f>O943*H943</f>
        <v>0</v>
      </c>
      <c r="Q943" s="226">
        <v>0</v>
      </c>
      <c r="R943" s="226">
        <f>Q943*H943</f>
        <v>0</v>
      </c>
      <c r="S943" s="226">
        <v>0</v>
      </c>
      <c r="T943" s="227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28" t="s">
        <v>318</v>
      </c>
      <c r="AT943" s="228" t="s">
        <v>236</v>
      </c>
      <c r="AU943" s="228" t="s">
        <v>88</v>
      </c>
      <c r="AY943" s="18" t="s">
        <v>234</v>
      </c>
      <c r="BE943" s="229">
        <f>IF(N943="základní",J943,0)</f>
        <v>0</v>
      </c>
      <c r="BF943" s="229">
        <f>IF(N943="snížená",J943,0)</f>
        <v>0</v>
      </c>
      <c r="BG943" s="229">
        <f>IF(N943="zákl. přenesená",J943,0)</f>
        <v>0</v>
      </c>
      <c r="BH943" s="229">
        <f>IF(N943="sníž. přenesená",J943,0)</f>
        <v>0</v>
      </c>
      <c r="BI943" s="229">
        <f>IF(N943="nulová",J943,0)</f>
        <v>0</v>
      </c>
      <c r="BJ943" s="18" t="s">
        <v>86</v>
      </c>
      <c r="BK943" s="229">
        <f>ROUND(I943*H943,2)</f>
        <v>0</v>
      </c>
      <c r="BL943" s="18" t="s">
        <v>318</v>
      </c>
      <c r="BM943" s="228" t="s">
        <v>1508</v>
      </c>
    </row>
    <row r="944" s="2" customFormat="1" ht="24.15" customHeight="1">
      <c r="A944" s="39"/>
      <c r="B944" s="40"/>
      <c r="C944" s="217" t="s">
        <v>1509</v>
      </c>
      <c r="D944" s="217" t="s">
        <v>236</v>
      </c>
      <c r="E944" s="218" t="s">
        <v>1510</v>
      </c>
      <c r="F944" s="219" t="s">
        <v>1511</v>
      </c>
      <c r="G944" s="220" t="s">
        <v>1405</v>
      </c>
      <c r="H944" s="221">
        <v>1</v>
      </c>
      <c r="I944" s="222"/>
      <c r="J944" s="223">
        <f>ROUND(I944*H944,2)</f>
        <v>0</v>
      </c>
      <c r="K944" s="219" t="s">
        <v>1</v>
      </c>
      <c r="L944" s="45"/>
      <c r="M944" s="224" t="s">
        <v>1</v>
      </c>
      <c r="N944" s="225" t="s">
        <v>43</v>
      </c>
      <c r="O944" s="92"/>
      <c r="P944" s="226">
        <f>O944*H944</f>
        <v>0</v>
      </c>
      <c r="Q944" s="226">
        <v>0</v>
      </c>
      <c r="R944" s="226">
        <f>Q944*H944</f>
        <v>0</v>
      </c>
      <c r="S944" s="226">
        <v>0</v>
      </c>
      <c r="T944" s="227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28" t="s">
        <v>318</v>
      </c>
      <c r="AT944" s="228" t="s">
        <v>236</v>
      </c>
      <c r="AU944" s="228" t="s">
        <v>88</v>
      </c>
      <c r="AY944" s="18" t="s">
        <v>234</v>
      </c>
      <c r="BE944" s="229">
        <f>IF(N944="základní",J944,0)</f>
        <v>0</v>
      </c>
      <c r="BF944" s="229">
        <f>IF(N944="snížená",J944,0)</f>
        <v>0</v>
      </c>
      <c r="BG944" s="229">
        <f>IF(N944="zákl. přenesená",J944,0)</f>
        <v>0</v>
      </c>
      <c r="BH944" s="229">
        <f>IF(N944="sníž. přenesená",J944,0)</f>
        <v>0</v>
      </c>
      <c r="BI944" s="229">
        <f>IF(N944="nulová",J944,0)</f>
        <v>0</v>
      </c>
      <c r="BJ944" s="18" t="s">
        <v>86</v>
      </c>
      <c r="BK944" s="229">
        <f>ROUND(I944*H944,2)</f>
        <v>0</v>
      </c>
      <c r="BL944" s="18" t="s">
        <v>318</v>
      </c>
      <c r="BM944" s="228" t="s">
        <v>1512</v>
      </c>
    </row>
    <row r="945" s="2" customFormat="1" ht="24.15" customHeight="1">
      <c r="A945" s="39"/>
      <c r="B945" s="40"/>
      <c r="C945" s="217" t="s">
        <v>1513</v>
      </c>
      <c r="D945" s="217" t="s">
        <v>236</v>
      </c>
      <c r="E945" s="218" t="s">
        <v>1514</v>
      </c>
      <c r="F945" s="219" t="s">
        <v>1515</v>
      </c>
      <c r="G945" s="220" t="s">
        <v>1405</v>
      </c>
      <c r="H945" s="221">
        <v>1</v>
      </c>
      <c r="I945" s="222"/>
      <c r="J945" s="223">
        <f>ROUND(I945*H945,2)</f>
        <v>0</v>
      </c>
      <c r="K945" s="219" t="s">
        <v>1</v>
      </c>
      <c r="L945" s="45"/>
      <c r="M945" s="224" t="s">
        <v>1</v>
      </c>
      <c r="N945" s="225" t="s">
        <v>43</v>
      </c>
      <c r="O945" s="92"/>
      <c r="P945" s="226">
        <f>O945*H945</f>
        <v>0</v>
      </c>
      <c r="Q945" s="226">
        <v>0</v>
      </c>
      <c r="R945" s="226">
        <f>Q945*H945</f>
        <v>0</v>
      </c>
      <c r="S945" s="226">
        <v>0</v>
      </c>
      <c r="T945" s="227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28" t="s">
        <v>318</v>
      </c>
      <c r="AT945" s="228" t="s">
        <v>236</v>
      </c>
      <c r="AU945" s="228" t="s">
        <v>88</v>
      </c>
      <c r="AY945" s="18" t="s">
        <v>234</v>
      </c>
      <c r="BE945" s="229">
        <f>IF(N945="základní",J945,0)</f>
        <v>0</v>
      </c>
      <c r="BF945" s="229">
        <f>IF(N945="snížená",J945,0)</f>
        <v>0</v>
      </c>
      <c r="BG945" s="229">
        <f>IF(N945="zákl. přenesená",J945,0)</f>
        <v>0</v>
      </c>
      <c r="BH945" s="229">
        <f>IF(N945="sníž. přenesená",J945,0)</f>
        <v>0</v>
      </c>
      <c r="BI945" s="229">
        <f>IF(N945="nulová",J945,0)</f>
        <v>0</v>
      </c>
      <c r="BJ945" s="18" t="s">
        <v>86</v>
      </c>
      <c r="BK945" s="229">
        <f>ROUND(I945*H945,2)</f>
        <v>0</v>
      </c>
      <c r="BL945" s="18" t="s">
        <v>318</v>
      </c>
      <c r="BM945" s="228" t="s">
        <v>1516</v>
      </c>
    </row>
    <row r="946" s="2" customFormat="1" ht="24.15" customHeight="1">
      <c r="A946" s="39"/>
      <c r="B946" s="40"/>
      <c r="C946" s="217" t="s">
        <v>1517</v>
      </c>
      <c r="D946" s="217" t="s">
        <v>236</v>
      </c>
      <c r="E946" s="218" t="s">
        <v>1518</v>
      </c>
      <c r="F946" s="219" t="s">
        <v>1519</v>
      </c>
      <c r="G946" s="220" t="s">
        <v>978</v>
      </c>
      <c r="H946" s="288"/>
      <c r="I946" s="222"/>
      <c r="J946" s="223">
        <f>ROUND(I946*H946,2)</f>
        <v>0</v>
      </c>
      <c r="K946" s="219" t="s">
        <v>239</v>
      </c>
      <c r="L946" s="45"/>
      <c r="M946" s="224" t="s">
        <v>1</v>
      </c>
      <c r="N946" s="225" t="s">
        <v>43</v>
      </c>
      <c r="O946" s="92"/>
      <c r="P946" s="226">
        <f>O946*H946</f>
        <v>0</v>
      </c>
      <c r="Q946" s="226">
        <v>0</v>
      </c>
      <c r="R946" s="226">
        <f>Q946*H946</f>
        <v>0</v>
      </c>
      <c r="S946" s="226">
        <v>0</v>
      </c>
      <c r="T946" s="227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28" t="s">
        <v>318</v>
      </c>
      <c r="AT946" s="228" t="s">
        <v>236</v>
      </c>
      <c r="AU946" s="228" t="s">
        <v>88</v>
      </c>
      <c r="AY946" s="18" t="s">
        <v>234</v>
      </c>
      <c r="BE946" s="229">
        <f>IF(N946="základní",J946,0)</f>
        <v>0</v>
      </c>
      <c r="BF946" s="229">
        <f>IF(N946="snížená",J946,0)</f>
        <v>0</v>
      </c>
      <c r="BG946" s="229">
        <f>IF(N946="zákl. přenesená",J946,0)</f>
        <v>0</v>
      </c>
      <c r="BH946" s="229">
        <f>IF(N946="sníž. přenesená",J946,0)</f>
        <v>0</v>
      </c>
      <c r="BI946" s="229">
        <f>IF(N946="nulová",J946,0)</f>
        <v>0</v>
      </c>
      <c r="BJ946" s="18" t="s">
        <v>86</v>
      </c>
      <c r="BK946" s="229">
        <f>ROUND(I946*H946,2)</f>
        <v>0</v>
      </c>
      <c r="BL946" s="18" t="s">
        <v>318</v>
      </c>
      <c r="BM946" s="228" t="s">
        <v>1520</v>
      </c>
    </row>
    <row r="947" s="2" customFormat="1" ht="24.15" customHeight="1">
      <c r="A947" s="39"/>
      <c r="B947" s="40"/>
      <c r="C947" s="217" t="s">
        <v>1521</v>
      </c>
      <c r="D947" s="217" t="s">
        <v>236</v>
      </c>
      <c r="E947" s="218" t="s">
        <v>1522</v>
      </c>
      <c r="F947" s="219" t="s">
        <v>1523</v>
      </c>
      <c r="G947" s="220" t="s">
        <v>978</v>
      </c>
      <c r="H947" s="288"/>
      <c r="I947" s="222"/>
      <c r="J947" s="223">
        <f>ROUND(I947*H947,2)</f>
        <v>0</v>
      </c>
      <c r="K947" s="219" t="s">
        <v>239</v>
      </c>
      <c r="L947" s="45"/>
      <c r="M947" s="224" t="s">
        <v>1</v>
      </c>
      <c r="N947" s="225" t="s">
        <v>43</v>
      </c>
      <c r="O947" s="92"/>
      <c r="P947" s="226">
        <f>O947*H947</f>
        <v>0</v>
      </c>
      <c r="Q947" s="226">
        <v>0</v>
      </c>
      <c r="R947" s="226">
        <f>Q947*H947</f>
        <v>0</v>
      </c>
      <c r="S947" s="226">
        <v>0</v>
      </c>
      <c r="T947" s="227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28" t="s">
        <v>318</v>
      </c>
      <c r="AT947" s="228" t="s">
        <v>236</v>
      </c>
      <c r="AU947" s="228" t="s">
        <v>88</v>
      </c>
      <c r="AY947" s="18" t="s">
        <v>234</v>
      </c>
      <c r="BE947" s="229">
        <f>IF(N947="základní",J947,0)</f>
        <v>0</v>
      </c>
      <c r="BF947" s="229">
        <f>IF(N947="snížená",J947,0)</f>
        <v>0</v>
      </c>
      <c r="BG947" s="229">
        <f>IF(N947="zákl. přenesená",J947,0)</f>
        <v>0</v>
      </c>
      <c r="BH947" s="229">
        <f>IF(N947="sníž. přenesená",J947,0)</f>
        <v>0</v>
      </c>
      <c r="BI947" s="229">
        <f>IF(N947="nulová",J947,0)</f>
        <v>0</v>
      </c>
      <c r="BJ947" s="18" t="s">
        <v>86</v>
      </c>
      <c r="BK947" s="229">
        <f>ROUND(I947*H947,2)</f>
        <v>0</v>
      </c>
      <c r="BL947" s="18" t="s">
        <v>318</v>
      </c>
      <c r="BM947" s="228" t="s">
        <v>1524</v>
      </c>
    </row>
    <row r="948" s="12" customFormat="1" ht="22.8" customHeight="1">
      <c r="A948" s="12"/>
      <c r="B948" s="201"/>
      <c r="C948" s="202"/>
      <c r="D948" s="203" t="s">
        <v>77</v>
      </c>
      <c r="E948" s="215" t="s">
        <v>1525</v>
      </c>
      <c r="F948" s="215" t="s">
        <v>1526</v>
      </c>
      <c r="G948" s="202"/>
      <c r="H948" s="202"/>
      <c r="I948" s="205"/>
      <c r="J948" s="216">
        <f>BK948</f>
        <v>0</v>
      </c>
      <c r="K948" s="202"/>
      <c r="L948" s="207"/>
      <c r="M948" s="208"/>
      <c r="N948" s="209"/>
      <c r="O948" s="209"/>
      <c r="P948" s="210">
        <f>SUM(P949:P987)</f>
        <v>0</v>
      </c>
      <c r="Q948" s="209"/>
      <c r="R948" s="210">
        <f>SUM(R949:R987)</f>
        <v>0.026805499999999999</v>
      </c>
      <c r="S948" s="209"/>
      <c r="T948" s="211">
        <f>SUM(T949:T987)</f>
        <v>0</v>
      </c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R948" s="212" t="s">
        <v>88</v>
      </c>
      <c r="AT948" s="213" t="s">
        <v>77</v>
      </c>
      <c r="AU948" s="213" t="s">
        <v>86</v>
      </c>
      <c r="AY948" s="212" t="s">
        <v>234</v>
      </c>
      <c r="BK948" s="214">
        <f>SUM(BK949:BK987)</f>
        <v>0</v>
      </c>
    </row>
    <row r="949" s="2" customFormat="1" ht="24.15" customHeight="1">
      <c r="A949" s="39"/>
      <c r="B949" s="40"/>
      <c r="C949" s="217" t="s">
        <v>1527</v>
      </c>
      <c r="D949" s="217" t="s">
        <v>236</v>
      </c>
      <c r="E949" s="218" t="s">
        <v>1528</v>
      </c>
      <c r="F949" s="219" t="s">
        <v>1529</v>
      </c>
      <c r="G949" s="220" t="s">
        <v>96</v>
      </c>
      <c r="H949" s="221">
        <v>20</v>
      </c>
      <c r="I949" s="222"/>
      <c r="J949" s="223">
        <f>ROUND(I949*H949,2)</f>
        <v>0</v>
      </c>
      <c r="K949" s="219" t="s">
        <v>1</v>
      </c>
      <c r="L949" s="45"/>
      <c r="M949" s="224" t="s">
        <v>1</v>
      </c>
      <c r="N949" s="225" t="s">
        <v>43</v>
      </c>
      <c r="O949" s="92"/>
      <c r="P949" s="226">
        <f>O949*H949</f>
        <v>0</v>
      </c>
      <c r="Q949" s="226">
        <v>0</v>
      </c>
      <c r="R949" s="226">
        <f>Q949*H949</f>
        <v>0</v>
      </c>
      <c r="S949" s="226">
        <v>0</v>
      </c>
      <c r="T949" s="227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28" t="s">
        <v>318</v>
      </c>
      <c r="AT949" s="228" t="s">
        <v>236</v>
      </c>
      <c r="AU949" s="228" t="s">
        <v>88</v>
      </c>
      <c r="AY949" s="18" t="s">
        <v>234</v>
      </c>
      <c r="BE949" s="229">
        <f>IF(N949="základní",J949,0)</f>
        <v>0</v>
      </c>
      <c r="BF949" s="229">
        <f>IF(N949="snížená",J949,0)</f>
        <v>0</v>
      </c>
      <c r="BG949" s="229">
        <f>IF(N949="zákl. přenesená",J949,0)</f>
        <v>0</v>
      </c>
      <c r="BH949" s="229">
        <f>IF(N949="sníž. přenesená",J949,0)</f>
        <v>0</v>
      </c>
      <c r="BI949" s="229">
        <f>IF(N949="nulová",J949,0)</f>
        <v>0</v>
      </c>
      <c r="BJ949" s="18" t="s">
        <v>86</v>
      </c>
      <c r="BK949" s="229">
        <f>ROUND(I949*H949,2)</f>
        <v>0</v>
      </c>
      <c r="BL949" s="18" t="s">
        <v>318</v>
      </c>
      <c r="BM949" s="228" t="s">
        <v>1530</v>
      </c>
    </row>
    <row r="950" s="2" customFormat="1" ht="24.15" customHeight="1">
      <c r="A950" s="39"/>
      <c r="B950" s="40"/>
      <c r="C950" s="217" t="s">
        <v>1531</v>
      </c>
      <c r="D950" s="217" t="s">
        <v>236</v>
      </c>
      <c r="E950" s="218" t="s">
        <v>1532</v>
      </c>
      <c r="F950" s="219" t="s">
        <v>1533</v>
      </c>
      <c r="G950" s="220" t="s">
        <v>96</v>
      </c>
      <c r="H950" s="221">
        <v>10</v>
      </c>
      <c r="I950" s="222"/>
      <c r="J950" s="223">
        <f>ROUND(I950*H950,2)</f>
        <v>0</v>
      </c>
      <c r="K950" s="219" t="s">
        <v>577</v>
      </c>
      <c r="L950" s="45"/>
      <c r="M950" s="224" t="s">
        <v>1</v>
      </c>
      <c r="N950" s="225" t="s">
        <v>43</v>
      </c>
      <c r="O950" s="92"/>
      <c r="P950" s="226">
        <f>O950*H950</f>
        <v>0</v>
      </c>
      <c r="Q950" s="226">
        <v>0</v>
      </c>
      <c r="R950" s="226">
        <f>Q950*H950</f>
        <v>0</v>
      </c>
      <c r="S950" s="226">
        <v>0</v>
      </c>
      <c r="T950" s="227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28" t="s">
        <v>318</v>
      </c>
      <c r="AT950" s="228" t="s">
        <v>236</v>
      </c>
      <c r="AU950" s="228" t="s">
        <v>88</v>
      </c>
      <c r="AY950" s="18" t="s">
        <v>234</v>
      </c>
      <c r="BE950" s="229">
        <f>IF(N950="základní",J950,0)</f>
        <v>0</v>
      </c>
      <c r="BF950" s="229">
        <f>IF(N950="snížená",J950,0)</f>
        <v>0</v>
      </c>
      <c r="BG950" s="229">
        <f>IF(N950="zákl. přenesená",J950,0)</f>
        <v>0</v>
      </c>
      <c r="BH950" s="229">
        <f>IF(N950="sníž. přenesená",J950,0)</f>
        <v>0</v>
      </c>
      <c r="BI950" s="229">
        <f>IF(N950="nulová",J950,0)</f>
        <v>0</v>
      </c>
      <c r="BJ950" s="18" t="s">
        <v>86</v>
      </c>
      <c r="BK950" s="229">
        <f>ROUND(I950*H950,2)</f>
        <v>0</v>
      </c>
      <c r="BL950" s="18" t="s">
        <v>318</v>
      </c>
      <c r="BM950" s="228" t="s">
        <v>1534</v>
      </c>
    </row>
    <row r="951" s="2" customFormat="1" ht="21.75" customHeight="1">
      <c r="A951" s="39"/>
      <c r="B951" s="40"/>
      <c r="C951" s="274" t="s">
        <v>1535</v>
      </c>
      <c r="D951" s="274" t="s">
        <v>307</v>
      </c>
      <c r="E951" s="275" t="s">
        <v>1319</v>
      </c>
      <c r="F951" s="276" t="s">
        <v>1320</v>
      </c>
      <c r="G951" s="277" t="s">
        <v>96</v>
      </c>
      <c r="H951" s="278">
        <v>10.5</v>
      </c>
      <c r="I951" s="279"/>
      <c r="J951" s="280">
        <f>ROUND(I951*H951,2)</f>
        <v>0</v>
      </c>
      <c r="K951" s="276" t="s">
        <v>239</v>
      </c>
      <c r="L951" s="281"/>
      <c r="M951" s="282" t="s">
        <v>1</v>
      </c>
      <c r="N951" s="283" t="s">
        <v>43</v>
      </c>
      <c r="O951" s="92"/>
      <c r="P951" s="226">
        <f>O951*H951</f>
        <v>0</v>
      </c>
      <c r="Q951" s="226">
        <v>0.00010000000000000001</v>
      </c>
      <c r="R951" s="226">
        <f>Q951*H951</f>
        <v>0.0010500000000000002</v>
      </c>
      <c r="S951" s="226">
        <v>0</v>
      </c>
      <c r="T951" s="227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28" t="s">
        <v>407</v>
      </c>
      <c r="AT951" s="228" t="s">
        <v>307</v>
      </c>
      <c r="AU951" s="228" t="s">
        <v>88</v>
      </c>
      <c r="AY951" s="18" t="s">
        <v>234</v>
      </c>
      <c r="BE951" s="229">
        <f>IF(N951="základní",J951,0)</f>
        <v>0</v>
      </c>
      <c r="BF951" s="229">
        <f>IF(N951="snížená",J951,0)</f>
        <v>0</v>
      </c>
      <c r="BG951" s="229">
        <f>IF(N951="zákl. přenesená",J951,0)</f>
        <v>0</v>
      </c>
      <c r="BH951" s="229">
        <f>IF(N951="sníž. přenesená",J951,0)</f>
        <v>0</v>
      </c>
      <c r="BI951" s="229">
        <f>IF(N951="nulová",J951,0)</f>
        <v>0</v>
      </c>
      <c r="BJ951" s="18" t="s">
        <v>86</v>
      </c>
      <c r="BK951" s="229">
        <f>ROUND(I951*H951,2)</f>
        <v>0</v>
      </c>
      <c r="BL951" s="18" t="s">
        <v>318</v>
      </c>
      <c r="BM951" s="228" t="s">
        <v>1536</v>
      </c>
    </row>
    <row r="952" s="13" customFormat="1">
      <c r="A952" s="13"/>
      <c r="B952" s="230"/>
      <c r="C952" s="231"/>
      <c r="D952" s="232" t="s">
        <v>242</v>
      </c>
      <c r="E952" s="231"/>
      <c r="F952" s="234" t="s">
        <v>1322</v>
      </c>
      <c r="G952" s="231"/>
      <c r="H952" s="235">
        <v>10.5</v>
      </c>
      <c r="I952" s="236"/>
      <c r="J952" s="231"/>
      <c r="K952" s="231"/>
      <c r="L952" s="237"/>
      <c r="M952" s="238"/>
      <c r="N952" s="239"/>
      <c r="O952" s="239"/>
      <c r="P952" s="239"/>
      <c r="Q952" s="239"/>
      <c r="R952" s="239"/>
      <c r="S952" s="239"/>
      <c r="T952" s="240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1" t="s">
        <v>242</v>
      </c>
      <c r="AU952" s="241" t="s">
        <v>88</v>
      </c>
      <c r="AV952" s="13" t="s">
        <v>88</v>
      </c>
      <c r="AW952" s="13" t="s">
        <v>4</v>
      </c>
      <c r="AX952" s="13" t="s">
        <v>86</v>
      </c>
      <c r="AY952" s="241" t="s">
        <v>234</v>
      </c>
    </row>
    <row r="953" s="2" customFormat="1" ht="16.5" customHeight="1">
      <c r="A953" s="39"/>
      <c r="B953" s="40"/>
      <c r="C953" s="217" t="s">
        <v>1537</v>
      </c>
      <c r="D953" s="217" t="s">
        <v>236</v>
      </c>
      <c r="E953" s="218" t="s">
        <v>1538</v>
      </c>
      <c r="F953" s="219" t="s">
        <v>1539</v>
      </c>
      <c r="G953" s="220" t="s">
        <v>96</v>
      </c>
      <c r="H953" s="221">
        <v>71</v>
      </c>
      <c r="I953" s="222"/>
      <c r="J953" s="223">
        <f>ROUND(I953*H953,2)</f>
        <v>0</v>
      </c>
      <c r="K953" s="219" t="s">
        <v>1</v>
      </c>
      <c r="L953" s="45"/>
      <c r="M953" s="224" t="s">
        <v>1</v>
      </c>
      <c r="N953" s="225" t="s">
        <v>43</v>
      </c>
      <c r="O953" s="92"/>
      <c r="P953" s="226">
        <f>O953*H953</f>
        <v>0</v>
      </c>
      <c r="Q953" s="226">
        <v>0</v>
      </c>
      <c r="R953" s="226">
        <f>Q953*H953</f>
        <v>0</v>
      </c>
      <c r="S953" s="226">
        <v>0</v>
      </c>
      <c r="T953" s="227">
        <f>S953*H953</f>
        <v>0</v>
      </c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R953" s="228" t="s">
        <v>318</v>
      </c>
      <c r="AT953" s="228" t="s">
        <v>236</v>
      </c>
      <c r="AU953" s="228" t="s">
        <v>88</v>
      </c>
      <c r="AY953" s="18" t="s">
        <v>234</v>
      </c>
      <c r="BE953" s="229">
        <f>IF(N953="základní",J953,0)</f>
        <v>0</v>
      </c>
      <c r="BF953" s="229">
        <f>IF(N953="snížená",J953,0)</f>
        <v>0</v>
      </c>
      <c r="BG953" s="229">
        <f>IF(N953="zákl. přenesená",J953,0)</f>
        <v>0</v>
      </c>
      <c r="BH953" s="229">
        <f>IF(N953="sníž. přenesená",J953,0)</f>
        <v>0</v>
      </c>
      <c r="BI953" s="229">
        <f>IF(N953="nulová",J953,0)</f>
        <v>0</v>
      </c>
      <c r="BJ953" s="18" t="s">
        <v>86</v>
      </c>
      <c r="BK953" s="229">
        <f>ROUND(I953*H953,2)</f>
        <v>0</v>
      </c>
      <c r="BL953" s="18" t="s">
        <v>318</v>
      </c>
      <c r="BM953" s="228" t="s">
        <v>1540</v>
      </c>
    </row>
    <row r="954" s="2" customFormat="1">
      <c r="A954" s="39"/>
      <c r="B954" s="40"/>
      <c r="C954" s="41"/>
      <c r="D954" s="232" t="s">
        <v>881</v>
      </c>
      <c r="E954" s="41"/>
      <c r="F954" s="284" t="s">
        <v>1541</v>
      </c>
      <c r="G954" s="41"/>
      <c r="H954" s="41"/>
      <c r="I954" s="285"/>
      <c r="J954" s="41"/>
      <c r="K954" s="41"/>
      <c r="L954" s="45"/>
      <c r="M954" s="286"/>
      <c r="N954" s="287"/>
      <c r="O954" s="92"/>
      <c r="P954" s="92"/>
      <c r="Q954" s="92"/>
      <c r="R954" s="92"/>
      <c r="S954" s="92"/>
      <c r="T954" s="93"/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T954" s="18" t="s">
        <v>881</v>
      </c>
      <c r="AU954" s="18" t="s">
        <v>88</v>
      </c>
    </row>
    <row r="955" s="13" customFormat="1">
      <c r="A955" s="13"/>
      <c r="B955" s="230"/>
      <c r="C955" s="231"/>
      <c r="D955" s="232" t="s">
        <v>242</v>
      </c>
      <c r="E955" s="233" t="s">
        <v>1</v>
      </c>
      <c r="F955" s="234" t="s">
        <v>674</v>
      </c>
      <c r="G955" s="231"/>
      <c r="H955" s="235">
        <v>71</v>
      </c>
      <c r="I955" s="236"/>
      <c r="J955" s="231"/>
      <c r="K955" s="231"/>
      <c r="L955" s="237"/>
      <c r="M955" s="238"/>
      <c r="N955" s="239"/>
      <c r="O955" s="239"/>
      <c r="P955" s="239"/>
      <c r="Q955" s="239"/>
      <c r="R955" s="239"/>
      <c r="S955" s="239"/>
      <c r="T955" s="240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1" t="s">
        <v>242</v>
      </c>
      <c r="AU955" s="241" t="s">
        <v>88</v>
      </c>
      <c r="AV955" s="13" t="s">
        <v>88</v>
      </c>
      <c r="AW955" s="13" t="s">
        <v>34</v>
      </c>
      <c r="AX955" s="13" t="s">
        <v>78</v>
      </c>
      <c r="AY955" s="241" t="s">
        <v>234</v>
      </c>
    </row>
    <row r="956" s="14" customFormat="1">
      <c r="A956" s="14"/>
      <c r="B956" s="242"/>
      <c r="C956" s="243"/>
      <c r="D956" s="232" t="s">
        <v>242</v>
      </c>
      <c r="E956" s="244" t="s">
        <v>1</v>
      </c>
      <c r="F956" s="245" t="s">
        <v>244</v>
      </c>
      <c r="G956" s="243"/>
      <c r="H956" s="246">
        <v>71</v>
      </c>
      <c r="I956" s="247"/>
      <c r="J956" s="243"/>
      <c r="K956" s="243"/>
      <c r="L956" s="248"/>
      <c r="M956" s="249"/>
      <c r="N956" s="250"/>
      <c r="O956" s="250"/>
      <c r="P956" s="250"/>
      <c r="Q956" s="250"/>
      <c r="R956" s="250"/>
      <c r="S956" s="250"/>
      <c r="T956" s="251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2" t="s">
        <v>242</v>
      </c>
      <c r="AU956" s="252" t="s">
        <v>88</v>
      </c>
      <c r="AV956" s="14" t="s">
        <v>240</v>
      </c>
      <c r="AW956" s="14" t="s">
        <v>34</v>
      </c>
      <c r="AX956" s="14" t="s">
        <v>86</v>
      </c>
      <c r="AY956" s="252" t="s">
        <v>234</v>
      </c>
    </row>
    <row r="957" s="2" customFormat="1" ht="16.5" customHeight="1">
      <c r="A957" s="39"/>
      <c r="B957" s="40"/>
      <c r="C957" s="274" t="s">
        <v>1542</v>
      </c>
      <c r="D957" s="274" t="s">
        <v>307</v>
      </c>
      <c r="E957" s="275" t="s">
        <v>1543</v>
      </c>
      <c r="F957" s="276" t="s">
        <v>1544</v>
      </c>
      <c r="G957" s="277" t="s">
        <v>96</v>
      </c>
      <c r="H957" s="278">
        <v>74.549999999999997</v>
      </c>
      <c r="I957" s="279"/>
      <c r="J957" s="280">
        <f>ROUND(I957*H957,2)</f>
        <v>0</v>
      </c>
      <c r="K957" s="276" t="s">
        <v>1</v>
      </c>
      <c r="L957" s="281"/>
      <c r="M957" s="282" t="s">
        <v>1</v>
      </c>
      <c r="N957" s="283" t="s">
        <v>43</v>
      </c>
      <c r="O957" s="92"/>
      <c r="P957" s="226">
        <f>O957*H957</f>
        <v>0</v>
      </c>
      <c r="Q957" s="226">
        <v>1.0000000000000001E-05</v>
      </c>
      <c r="R957" s="226">
        <f>Q957*H957</f>
        <v>0.00074550000000000007</v>
      </c>
      <c r="S957" s="226">
        <v>0</v>
      </c>
      <c r="T957" s="227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28" t="s">
        <v>407</v>
      </c>
      <c r="AT957" s="228" t="s">
        <v>307</v>
      </c>
      <c r="AU957" s="228" t="s">
        <v>88</v>
      </c>
      <c r="AY957" s="18" t="s">
        <v>234</v>
      </c>
      <c r="BE957" s="229">
        <f>IF(N957="základní",J957,0)</f>
        <v>0</v>
      </c>
      <c r="BF957" s="229">
        <f>IF(N957="snížená",J957,0)</f>
        <v>0</v>
      </c>
      <c r="BG957" s="229">
        <f>IF(N957="zákl. přenesená",J957,0)</f>
        <v>0</v>
      </c>
      <c r="BH957" s="229">
        <f>IF(N957="sníž. přenesená",J957,0)</f>
        <v>0</v>
      </c>
      <c r="BI957" s="229">
        <f>IF(N957="nulová",J957,0)</f>
        <v>0</v>
      </c>
      <c r="BJ957" s="18" t="s">
        <v>86</v>
      </c>
      <c r="BK957" s="229">
        <f>ROUND(I957*H957,2)</f>
        <v>0</v>
      </c>
      <c r="BL957" s="18" t="s">
        <v>318</v>
      </c>
      <c r="BM957" s="228" t="s">
        <v>1545</v>
      </c>
    </row>
    <row r="958" s="2" customFormat="1">
      <c r="A958" s="39"/>
      <c r="B958" s="40"/>
      <c r="C958" s="41"/>
      <c r="D958" s="232" t="s">
        <v>881</v>
      </c>
      <c r="E958" s="41"/>
      <c r="F958" s="284" t="s">
        <v>1541</v>
      </c>
      <c r="G958" s="41"/>
      <c r="H958" s="41"/>
      <c r="I958" s="285"/>
      <c r="J958" s="41"/>
      <c r="K958" s="41"/>
      <c r="L958" s="45"/>
      <c r="M958" s="286"/>
      <c r="N958" s="287"/>
      <c r="O958" s="92"/>
      <c r="P958" s="92"/>
      <c r="Q958" s="92"/>
      <c r="R958" s="92"/>
      <c r="S958" s="92"/>
      <c r="T958" s="93"/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T958" s="18" t="s">
        <v>881</v>
      </c>
      <c r="AU958" s="18" t="s">
        <v>88</v>
      </c>
    </row>
    <row r="959" s="13" customFormat="1">
      <c r="A959" s="13"/>
      <c r="B959" s="230"/>
      <c r="C959" s="231"/>
      <c r="D959" s="232" t="s">
        <v>242</v>
      </c>
      <c r="E959" s="231"/>
      <c r="F959" s="234" t="s">
        <v>1546</v>
      </c>
      <c r="G959" s="231"/>
      <c r="H959" s="235">
        <v>74.549999999999997</v>
      </c>
      <c r="I959" s="236"/>
      <c r="J959" s="231"/>
      <c r="K959" s="231"/>
      <c r="L959" s="237"/>
      <c r="M959" s="238"/>
      <c r="N959" s="239"/>
      <c r="O959" s="239"/>
      <c r="P959" s="239"/>
      <c r="Q959" s="239"/>
      <c r="R959" s="239"/>
      <c r="S959" s="239"/>
      <c r="T959" s="240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1" t="s">
        <v>242</v>
      </c>
      <c r="AU959" s="241" t="s">
        <v>88</v>
      </c>
      <c r="AV959" s="13" t="s">
        <v>88</v>
      </c>
      <c r="AW959" s="13" t="s">
        <v>4</v>
      </c>
      <c r="AX959" s="13" t="s">
        <v>86</v>
      </c>
      <c r="AY959" s="241" t="s">
        <v>234</v>
      </c>
    </row>
    <row r="960" s="2" customFormat="1" ht="33" customHeight="1">
      <c r="A960" s="39"/>
      <c r="B960" s="40"/>
      <c r="C960" s="217" t="s">
        <v>1547</v>
      </c>
      <c r="D960" s="217" t="s">
        <v>236</v>
      </c>
      <c r="E960" s="218" t="s">
        <v>1548</v>
      </c>
      <c r="F960" s="219" t="s">
        <v>1549</v>
      </c>
      <c r="G960" s="220" t="s">
        <v>321</v>
      </c>
      <c r="H960" s="221">
        <v>5</v>
      </c>
      <c r="I960" s="222"/>
      <c r="J960" s="223">
        <f>ROUND(I960*H960,2)</f>
        <v>0</v>
      </c>
      <c r="K960" s="219" t="s">
        <v>577</v>
      </c>
      <c r="L960" s="45"/>
      <c r="M960" s="224" t="s">
        <v>1</v>
      </c>
      <c r="N960" s="225" t="s">
        <v>43</v>
      </c>
      <c r="O960" s="92"/>
      <c r="P960" s="226">
        <f>O960*H960</f>
        <v>0</v>
      </c>
      <c r="Q960" s="226">
        <v>0</v>
      </c>
      <c r="R960" s="226">
        <f>Q960*H960</f>
        <v>0</v>
      </c>
      <c r="S960" s="226">
        <v>0</v>
      </c>
      <c r="T960" s="227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28" t="s">
        <v>318</v>
      </c>
      <c r="AT960" s="228" t="s">
        <v>236</v>
      </c>
      <c r="AU960" s="228" t="s">
        <v>88</v>
      </c>
      <c r="AY960" s="18" t="s">
        <v>234</v>
      </c>
      <c r="BE960" s="229">
        <f>IF(N960="základní",J960,0)</f>
        <v>0</v>
      </c>
      <c r="BF960" s="229">
        <f>IF(N960="snížená",J960,0)</f>
        <v>0</v>
      </c>
      <c r="BG960" s="229">
        <f>IF(N960="zákl. přenesená",J960,0)</f>
        <v>0</v>
      </c>
      <c r="BH960" s="229">
        <f>IF(N960="sníž. přenesená",J960,0)</f>
        <v>0</v>
      </c>
      <c r="BI960" s="229">
        <f>IF(N960="nulová",J960,0)</f>
        <v>0</v>
      </c>
      <c r="BJ960" s="18" t="s">
        <v>86</v>
      </c>
      <c r="BK960" s="229">
        <f>ROUND(I960*H960,2)</f>
        <v>0</v>
      </c>
      <c r="BL960" s="18" t="s">
        <v>318</v>
      </c>
      <c r="BM960" s="228" t="s">
        <v>1550</v>
      </c>
    </row>
    <row r="961" s="2" customFormat="1" ht="24.15" customHeight="1">
      <c r="A961" s="39"/>
      <c r="B961" s="40"/>
      <c r="C961" s="274" t="s">
        <v>1551</v>
      </c>
      <c r="D961" s="274" t="s">
        <v>307</v>
      </c>
      <c r="E961" s="275" t="s">
        <v>1552</v>
      </c>
      <c r="F961" s="276" t="s">
        <v>1553</v>
      </c>
      <c r="G961" s="277" t="s">
        <v>321</v>
      </c>
      <c r="H961" s="278">
        <v>5</v>
      </c>
      <c r="I961" s="279"/>
      <c r="J961" s="280">
        <f>ROUND(I961*H961,2)</f>
        <v>0</v>
      </c>
      <c r="K961" s="276" t="s">
        <v>1</v>
      </c>
      <c r="L961" s="281"/>
      <c r="M961" s="282" t="s">
        <v>1</v>
      </c>
      <c r="N961" s="283" t="s">
        <v>43</v>
      </c>
      <c r="O961" s="92"/>
      <c r="P961" s="226">
        <f>O961*H961</f>
        <v>0</v>
      </c>
      <c r="Q961" s="226">
        <v>0.00019000000000000001</v>
      </c>
      <c r="R961" s="226">
        <f>Q961*H961</f>
        <v>0.00095000000000000011</v>
      </c>
      <c r="S961" s="226">
        <v>0</v>
      </c>
      <c r="T961" s="227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28" t="s">
        <v>407</v>
      </c>
      <c r="AT961" s="228" t="s">
        <v>307</v>
      </c>
      <c r="AU961" s="228" t="s">
        <v>88</v>
      </c>
      <c r="AY961" s="18" t="s">
        <v>234</v>
      </c>
      <c r="BE961" s="229">
        <f>IF(N961="základní",J961,0)</f>
        <v>0</v>
      </c>
      <c r="BF961" s="229">
        <f>IF(N961="snížená",J961,0)</f>
        <v>0</v>
      </c>
      <c r="BG961" s="229">
        <f>IF(N961="zákl. přenesená",J961,0)</f>
        <v>0</v>
      </c>
      <c r="BH961" s="229">
        <f>IF(N961="sníž. přenesená",J961,0)</f>
        <v>0</v>
      </c>
      <c r="BI961" s="229">
        <f>IF(N961="nulová",J961,0)</f>
        <v>0</v>
      </c>
      <c r="BJ961" s="18" t="s">
        <v>86</v>
      </c>
      <c r="BK961" s="229">
        <f>ROUND(I961*H961,2)</f>
        <v>0</v>
      </c>
      <c r="BL961" s="18" t="s">
        <v>318</v>
      </c>
      <c r="BM961" s="228" t="s">
        <v>1554</v>
      </c>
    </row>
    <row r="962" s="2" customFormat="1" ht="21.75" customHeight="1">
      <c r="A962" s="39"/>
      <c r="B962" s="40"/>
      <c r="C962" s="217" t="s">
        <v>1555</v>
      </c>
      <c r="D962" s="217" t="s">
        <v>236</v>
      </c>
      <c r="E962" s="218" t="s">
        <v>1556</v>
      </c>
      <c r="F962" s="219" t="s">
        <v>1557</v>
      </c>
      <c r="G962" s="220" t="s">
        <v>96</v>
      </c>
      <c r="H962" s="221">
        <v>230</v>
      </c>
      <c r="I962" s="222"/>
      <c r="J962" s="223">
        <f>ROUND(I962*H962,2)</f>
        <v>0</v>
      </c>
      <c r="K962" s="219" t="s">
        <v>239</v>
      </c>
      <c r="L962" s="45"/>
      <c r="M962" s="224" t="s">
        <v>1</v>
      </c>
      <c r="N962" s="225" t="s">
        <v>43</v>
      </c>
      <c r="O962" s="92"/>
      <c r="P962" s="226">
        <f>O962*H962</f>
        <v>0</v>
      </c>
      <c r="Q962" s="226">
        <v>0</v>
      </c>
      <c r="R962" s="226">
        <f>Q962*H962</f>
        <v>0</v>
      </c>
      <c r="S962" s="226">
        <v>0</v>
      </c>
      <c r="T962" s="227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28" t="s">
        <v>318</v>
      </c>
      <c r="AT962" s="228" t="s">
        <v>236</v>
      </c>
      <c r="AU962" s="228" t="s">
        <v>88</v>
      </c>
      <c r="AY962" s="18" t="s">
        <v>234</v>
      </c>
      <c r="BE962" s="229">
        <f>IF(N962="základní",J962,0)</f>
        <v>0</v>
      </c>
      <c r="BF962" s="229">
        <f>IF(N962="snížená",J962,0)</f>
        <v>0</v>
      </c>
      <c r="BG962" s="229">
        <f>IF(N962="zákl. přenesená",J962,0)</f>
        <v>0</v>
      </c>
      <c r="BH962" s="229">
        <f>IF(N962="sníž. přenesená",J962,0)</f>
        <v>0</v>
      </c>
      <c r="BI962" s="229">
        <f>IF(N962="nulová",J962,0)</f>
        <v>0</v>
      </c>
      <c r="BJ962" s="18" t="s">
        <v>86</v>
      </c>
      <c r="BK962" s="229">
        <f>ROUND(I962*H962,2)</f>
        <v>0</v>
      </c>
      <c r="BL962" s="18" t="s">
        <v>318</v>
      </c>
      <c r="BM962" s="228" t="s">
        <v>1558</v>
      </c>
    </row>
    <row r="963" s="13" customFormat="1">
      <c r="A963" s="13"/>
      <c r="B963" s="230"/>
      <c r="C963" s="231"/>
      <c r="D963" s="232" t="s">
        <v>242</v>
      </c>
      <c r="E963" s="233" t="s">
        <v>1</v>
      </c>
      <c r="F963" s="234" t="s">
        <v>1559</v>
      </c>
      <c r="G963" s="231"/>
      <c r="H963" s="235">
        <v>230</v>
      </c>
      <c r="I963" s="236"/>
      <c r="J963" s="231"/>
      <c r="K963" s="231"/>
      <c r="L963" s="237"/>
      <c r="M963" s="238"/>
      <c r="N963" s="239"/>
      <c r="O963" s="239"/>
      <c r="P963" s="239"/>
      <c r="Q963" s="239"/>
      <c r="R963" s="239"/>
      <c r="S963" s="239"/>
      <c r="T963" s="24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1" t="s">
        <v>242</v>
      </c>
      <c r="AU963" s="241" t="s">
        <v>88</v>
      </c>
      <c r="AV963" s="13" t="s">
        <v>88</v>
      </c>
      <c r="AW963" s="13" t="s">
        <v>34</v>
      </c>
      <c r="AX963" s="13" t="s">
        <v>86</v>
      </c>
      <c r="AY963" s="241" t="s">
        <v>234</v>
      </c>
    </row>
    <row r="964" s="2" customFormat="1" ht="37.8" customHeight="1">
      <c r="A964" s="39"/>
      <c r="B964" s="40"/>
      <c r="C964" s="274" t="s">
        <v>1560</v>
      </c>
      <c r="D964" s="274" t="s">
        <v>307</v>
      </c>
      <c r="E964" s="275" t="s">
        <v>1561</v>
      </c>
      <c r="F964" s="276" t="s">
        <v>1562</v>
      </c>
      <c r="G964" s="277" t="s">
        <v>96</v>
      </c>
      <c r="H964" s="278">
        <v>276</v>
      </c>
      <c r="I964" s="279"/>
      <c r="J964" s="280">
        <f>ROUND(I964*H964,2)</f>
        <v>0</v>
      </c>
      <c r="K964" s="276" t="s">
        <v>239</v>
      </c>
      <c r="L964" s="281"/>
      <c r="M964" s="282" t="s">
        <v>1</v>
      </c>
      <c r="N964" s="283" t="s">
        <v>43</v>
      </c>
      <c r="O964" s="92"/>
      <c r="P964" s="226">
        <f>O964*H964</f>
        <v>0</v>
      </c>
      <c r="Q964" s="226">
        <v>5.0000000000000002E-05</v>
      </c>
      <c r="R964" s="226">
        <f>Q964*H964</f>
        <v>0.013800000000000002</v>
      </c>
      <c r="S964" s="226">
        <v>0</v>
      </c>
      <c r="T964" s="227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28" t="s">
        <v>407</v>
      </c>
      <c r="AT964" s="228" t="s">
        <v>307</v>
      </c>
      <c r="AU964" s="228" t="s">
        <v>88</v>
      </c>
      <c r="AY964" s="18" t="s">
        <v>234</v>
      </c>
      <c r="BE964" s="229">
        <f>IF(N964="základní",J964,0)</f>
        <v>0</v>
      </c>
      <c r="BF964" s="229">
        <f>IF(N964="snížená",J964,0)</f>
        <v>0</v>
      </c>
      <c r="BG964" s="229">
        <f>IF(N964="zákl. přenesená",J964,0)</f>
        <v>0</v>
      </c>
      <c r="BH964" s="229">
        <f>IF(N964="sníž. přenesená",J964,0)</f>
        <v>0</v>
      </c>
      <c r="BI964" s="229">
        <f>IF(N964="nulová",J964,0)</f>
        <v>0</v>
      </c>
      <c r="BJ964" s="18" t="s">
        <v>86</v>
      </c>
      <c r="BK964" s="229">
        <f>ROUND(I964*H964,2)</f>
        <v>0</v>
      </c>
      <c r="BL964" s="18" t="s">
        <v>318</v>
      </c>
      <c r="BM964" s="228" t="s">
        <v>1563</v>
      </c>
    </row>
    <row r="965" s="13" customFormat="1">
      <c r="A965" s="13"/>
      <c r="B965" s="230"/>
      <c r="C965" s="231"/>
      <c r="D965" s="232" t="s">
        <v>242</v>
      </c>
      <c r="E965" s="231"/>
      <c r="F965" s="234" t="s">
        <v>1564</v>
      </c>
      <c r="G965" s="231"/>
      <c r="H965" s="235">
        <v>276</v>
      </c>
      <c r="I965" s="236"/>
      <c r="J965" s="231"/>
      <c r="K965" s="231"/>
      <c r="L965" s="237"/>
      <c r="M965" s="238"/>
      <c r="N965" s="239"/>
      <c r="O965" s="239"/>
      <c r="P965" s="239"/>
      <c r="Q965" s="239"/>
      <c r="R965" s="239"/>
      <c r="S965" s="239"/>
      <c r="T965" s="240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1" t="s">
        <v>242</v>
      </c>
      <c r="AU965" s="241" t="s">
        <v>88</v>
      </c>
      <c r="AV965" s="13" t="s">
        <v>88</v>
      </c>
      <c r="AW965" s="13" t="s">
        <v>4</v>
      </c>
      <c r="AX965" s="13" t="s">
        <v>86</v>
      </c>
      <c r="AY965" s="241" t="s">
        <v>234</v>
      </c>
    </row>
    <row r="966" s="2" customFormat="1" ht="21.75" customHeight="1">
      <c r="A966" s="39"/>
      <c r="B966" s="40"/>
      <c r="C966" s="217" t="s">
        <v>1565</v>
      </c>
      <c r="D966" s="217" t="s">
        <v>236</v>
      </c>
      <c r="E966" s="218" t="s">
        <v>1556</v>
      </c>
      <c r="F966" s="219" t="s">
        <v>1557</v>
      </c>
      <c r="G966" s="220" t="s">
        <v>96</v>
      </c>
      <c r="H966" s="221">
        <v>60</v>
      </c>
      <c r="I966" s="222"/>
      <c r="J966" s="223">
        <f>ROUND(I966*H966,2)</f>
        <v>0</v>
      </c>
      <c r="K966" s="219" t="s">
        <v>239</v>
      </c>
      <c r="L966" s="45"/>
      <c r="M966" s="224" t="s">
        <v>1</v>
      </c>
      <c r="N966" s="225" t="s">
        <v>43</v>
      </c>
      <c r="O966" s="92"/>
      <c r="P966" s="226">
        <f>O966*H966</f>
        <v>0</v>
      </c>
      <c r="Q966" s="226">
        <v>0</v>
      </c>
      <c r="R966" s="226">
        <f>Q966*H966</f>
        <v>0</v>
      </c>
      <c r="S966" s="226">
        <v>0</v>
      </c>
      <c r="T966" s="227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28" t="s">
        <v>318</v>
      </c>
      <c r="AT966" s="228" t="s">
        <v>236</v>
      </c>
      <c r="AU966" s="228" t="s">
        <v>88</v>
      </c>
      <c r="AY966" s="18" t="s">
        <v>234</v>
      </c>
      <c r="BE966" s="229">
        <f>IF(N966="základní",J966,0)</f>
        <v>0</v>
      </c>
      <c r="BF966" s="229">
        <f>IF(N966="snížená",J966,0)</f>
        <v>0</v>
      </c>
      <c r="BG966" s="229">
        <f>IF(N966="zákl. přenesená",J966,0)</f>
        <v>0</v>
      </c>
      <c r="BH966" s="229">
        <f>IF(N966="sníž. přenesená",J966,0)</f>
        <v>0</v>
      </c>
      <c r="BI966" s="229">
        <f>IF(N966="nulová",J966,0)</f>
        <v>0</v>
      </c>
      <c r="BJ966" s="18" t="s">
        <v>86</v>
      </c>
      <c r="BK966" s="229">
        <f>ROUND(I966*H966,2)</f>
        <v>0</v>
      </c>
      <c r="BL966" s="18" t="s">
        <v>318</v>
      </c>
      <c r="BM966" s="228" t="s">
        <v>1566</v>
      </c>
    </row>
    <row r="967" s="2" customFormat="1" ht="37.8" customHeight="1">
      <c r="A967" s="39"/>
      <c r="B967" s="40"/>
      <c r="C967" s="274" t="s">
        <v>1567</v>
      </c>
      <c r="D967" s="274" t="s">
        <v>307</v>
      </c>
      <c r="E967" s="275" t="s">
        <v>1568</v>
      </c>
      <c r="F967" s="276" t="s">
        <v>1569</v>
      </c>
      <c r="G967" s="277" t="s">
        <v>96</v>
      </c>
      <c r="H967" s="278">
        <v>72</v>
      </c>
      <c r="I967" s="279"/>
      <c r="J967" s="280">
        <f>ROUND(I967*H967,2)</f>
        <v>0</v>
      </c>
      <c r="K967" s="276" t="s">
        <v>239</v>
      </c>
      <c r="L967" s="281"/>
      <c r="M967" s="282" t="s">
        <v>1</v>
      </c>
      <c r="N967" s="283" t="s">
        <v>43</v>
      </c>
      <c r="O967" s="92"/>
      <c r="P967" s="226">
        <f>O967*H967</f>
        <v>0</v>
      </c>
      <c r="Q967" s="226">
        <v>5.0000000000000002E-05</v>
      </c>
      <c r="R967" s="226">
        <f>Q967*H967</f>
        <v>0.0036000000000000003</v>
      </c>
      <c r="S967" s="226">
        <v>0</v>
      </c>
      <c r="T967" s="227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28" t="s">
        <v>407</v>
      </c>
      <c r="AT967" s="228" t="s">
        <v>307</v>
      </c>
      <c r="AU967" s="228" t="s">
        <v>88</v>
      </c>
      <c r="AY967" s="18" t="s">
        <v>234</v>
      </c>
      <c r="BE967" s="229">
        <f>IF(N967="základní",J967,0)</f>
        <v>0</v>
      </c>
      <c r="BF967" s="229">
        <f>IF(N967="snížená",J967,0)</f>
        <v>0</v>
      </c>
      <c r="BG967" s="229">
        <f>IF(N967="zákl. přenesená",J967,0)</f>
        <v>0</v>
      </c>
      <c r="BH967" s="229">
        <f>IF(N967="sníž. přenesená",J967,0)</f>
        <v>0</v>
      </c>
      <c r="BI967" s="229">
        <f>IF(N967="nulová",J967,0)</f>
        <v>0</v>
      </c>
      <c r="BJ967" s="18" t="s">
        <v>86</v>
      </c>
      <c r="BK967" s="229">
        <f>ROUND(I967*H967,2)</f>
        <v>0</v>
      </c>
      <c r="BL967" s="18" t="s">
        <v>318</v>
      </c>
      <c r="BM967" s="228" t="s">
        <v>1570</v>
      </c>
    </row>
    <row r="968" s="13" customFormat="1">
      <c r="A968" s="13"/>
      <c r="B968" s="230"/>
      <c r="C968" s="231"/>
      <c r="D968" s="232" t="s">
        <v>242</v>
      </c>
      <c r="E968" s="231"/>
      <c r="F968" s="234" t="s">
        <v>1571</v>
      </c>
      <c r="G968" s="231"/>
      <c r="H968" s="235">
        <v>72</v>
      </c>
      <c r="I968" s="236"/>
      <c r="J968" s="231"/>
      <c r="K968" s="231"/>
      <c r="L968" s="237"/>
      <c r="M968" s="238"/>
      <c r="N968" s="239"/>
      <c r="O968" s="239"/>
      <c r="P968" s="239"/>
      <c r="Q968" s="239"/>
      <c r="R968" s="239"/>
      <c r="S968" s="239"/>
      <c r="T968" s="240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1" t="s">
        <v>242</v>
      </c>
      <c r="AU968" s="241" t="s">
        <v>88</v>
      </c>
      <c r="AV968" s="13" t="s">
        <v>88</v>
      </c>
      <c r="AW968" s="13" t="s">
        <v>4</v>
      </c>
      <c r="AX968" s="13" t="s">
        <v>86</v>
      </c>
      <c r="AY968" s="241" t="s">
        <v>234</v>
      </c>
    </row>
    <row r="969" s="2" customFormat="1" ht="21.75" customHeight="1">
      <c r="A969" s="39"/>
      <c r="B969" s="40"/>
      <c r="C969" s="217" t="s">
        <v>1572</v>
      </c>
      <c r="D969" s="217" t="s">
        <v>236</v>
      </c>
      <c r="E969" s="218" t="s">
        <v>1556</v>
      </c>
      <c r="F969" s="219" t="s">
        <v>1557</v>
      </c>
      <c r="G969" s="220" t="s">
        <v>96</v>
      </c>
      <c r="H969" s="221">
        <v>20</v>
      </c>
      <c r="I969" s="222"/>
      <c r="J969" s="223">
        <f>ROUND(I969*H969,2)</f>
        <v>0</v>
      </c>
      <c r="K969" s="219" t="s">
        <v>239</v>
      </c>
      <c r="L969" s="45"/>
      <c r="M969" s="224" t="s">
        <v>1</v>
      </c>
      <c r="N969" s="225" t="s">
        <v>43</v>
      </c>
      <c r="O969" s="92"/>
      <c r="P969" s="226">
        <f>O969*H969</f>
        <v>0</v>
      </c>
      <c r="Q969" s="226">
        <v>0</v>
      </c>
      <c r="R969" s="226">
        <f>Q969*H969</f>
        <v>0</v>
      </c>
      <c r="S969" s="226">
        <v>0</v>
      </c>
      <c r="T969" s="227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28" t="s">
        <v>318</v>
      </c>
      <c r="AT969" s="228" t="s">
        <v>236</v>
      </c>
      <c r="AU969" s="228" t="s">
        <v>88</v>
      </c>
      <c r="AY969" s="18" t="s">
        <v>234</v>
      </c>
      <c r="BE969" s="229">
        <f>IF(N969="základní",J969,0)</f>
        <v>0</v>
      </c>
      <c r="BF969" s="229">
        <f>IF(N969="snížená",J969,0)</f>
        <v>0</v>
      </c>
      <c r="BG969" s="229">
        <f>IF(N969="zákl. přenesená",J969,0)</f>
        <v>0</v>
      </c>
      <c r="BH969" s="229">
        <f>IF(N969="sníž. přenesená",J969,0)</f>
        <v>0</v>
      </c>
      <c r="BI969" s="229">
        <f>IF(N969="nulová",J969,0)</f>
        <v>0</v>
      </c>
      <c r="BJ969" s="18" t="s">
        <v>86</v>
      </c>
      <c r="BK969" s="229">
        <f>ROUND(I969*H969,2)</f>
        <v>0</v>
      </c>
      <c r="BL969" s="18" t="s">
        <v>318</v>
      </c>
      <c r="BM969" s="228" t="s">
        <v>1573</v>
      </c>
    </row>
    <row r="970" s="2" customFormat="1" ht="44.25" customHeight="1">
      <c r="A970" s="39"/>
      <c r="B970" s="40"/>
      <c r="C970" s="274" t="s">
        <v>1574</v>
      </c>
      <c r="D970" s="274" t="s">
        <v>307</v>
      </c>
      <c r="E970" s="275" t="s">
        <v>1575</v>
      </c>
      <c r="F970" s="276" t="s">
        <v>1576</v>
      </c>
      <c r="G970" s="277" t="s">
        <v>96</v>
      </c>
      <c r="H970" s="278">
        <v>24</v>
      </c>
      <c r="I970" s="279"/>
      <c r="J970" s="280">
        <f>ROUND(I970*H970,2)</f>
        <v>0</v>
      </c>
      <c r="K970" s="276" t="s">
        <v>239</v>
      </c>
      <c r="L970" s="281"/>
      <c r="M970" s="282" t="s">
        <v>1</v>
      </c>
      <c r="N970" s="283" t="s">
        <v>43</v>
      </c>
      <c r="O970" s="92"/>
      <c r="P970" s="226">
        <f>O970*H970</f>
        <v>0</v>
      </c>
      <c r="Q970" s="226">
        <v>6.0000000000000002E-05</v>
      </c>
      <c r="R970" s="226">
        <f>Q970*H970</f>
        <v>0.0014400000000000001</v>
      </c>
      <c r="S970" s="226">
        <v>0</v>
      </c>
      <c r="T970" s="227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28" t="s">
        <v>407</v>
      </c>
      <c r="AT970" s="228" t="s">
        <v>307</v>
      </c>
      <c r="AU970" s="228" t="s">
        <v>88</v>
      </c>
      <c r="AY970" s="18" t="s">
        <v>234</v>
      </c>
      <c r="BE970" s="229">
        <f>IF(N970="základní",J970,0)</f>
        <v>0</v>
      </c>
      <c r="BF970" s="229">
        <f>IF(N970="snížená",J970,0)</f>
        <v>0</v>
      </c>
      <c r="BG970" s="229">
        <f>IF(N970="zákl. přenesená",J970,0)</f>
        <v>0</v>
      </c>
      <c r="BH970" s="229">
        <f>IF(N970="sníž. přenesená",J970,0)</f>
        <v>0</v>
      </c>
      <c r="BI970" s="229">
        <f>IF(N970="nulová",J970,0)</f>
        <v>0</v>
      </c>
      <c r="BJ970" s="18" t="s">
        <v>86</v>
      </c>
      <c r="BK970" s="229">
        <f>ROUND(I970*H970,2)</f>
        <v>0</v>
      </c>
      <c r="BL970" s="18" t="s">
        <v>318</v>
      </c>
      <c r="BM970" s="228" t="s">
        <v>1577</v>
      </c>
    </row>
    <row r="971" s="13" customFormat="1">
      <c r="A971" s="13"/>
      <c r="B971" s="230"/>
      <c r="C971" s="231"/>
      <c r="D971" s="232" t="s">
        <v>242</v>
      </c>
      <c r="E971" s="231"/>
      <c r="F971" s="234" t="s">
        <v>1578</v>
      </c>
      <c r="G971" s="231"/>
      <c r="H971" s="235">
        <v>24</v>
      </c>
      <c r="I971" s="236"/>
      <c r="J971" s="231"/>
      <c r="K971" s="231"/>
      <c r="L971" s="237"/>
      <c r="M971" s="238"/>
      <c r="N971" s="239"/>
      <c r="O971" s="239"/>
      <c r="P971" s="239"/>
      <c r="Q971" s="239"/>
      <c r="R971" s="239"/>
      <c r="S971" s="239"/>
      <c r="T971" s="240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1" t="s">
        <v>242</v>
      </c>
      <c r="AU971" s="241" t="s">
        <v>88</v>
      </c>
      <c r="AV971" s="13" t="s">
        <v>88</v>
      </c>
      <c r="AW971" s="13" t="s">
        <v>4</v>
      </c>
      <c r="AX971" s="13" t="s">
        <v>86</v>
      </c>
      <c r="AY971" s="241" t="s">
        <v>234</v>
      </c>
    </row>
    <row r="972" s="2" customFormat="1" ht="16.5" customHeight="1">
      <c r="A972" s="39"/>
      <c r="B972" s="40"/>
      <c r="C972" s="217" t="s">
        <v>1579</v>
      </c>
      <c r="D972" s="217" t="s">
        <v>236</v>
      </c>
      <c r="E972" s="218" t="s">
        <v>1580</v>
      </c>
      <c r="F972" s="219" t="s">
        <v>1581</v>
      </c>
      <c r="G972" s="220" t="s">
        <v>321</v>
      </c>
      <c r="H972" s="221">
        <v>2</v>
      </c>
      <c r="I972" s="222"/>
      <c r="J972" s="223">
        <f>ROUND(I972*H972,2)</f>
        <v>0</v>
      </c>
      <c r="K972" s="219" t="s">
        <v>1</v>
      </c>
      <c r="L972" s="45"/>
      <c r="M972" s="224" t="s">
        <v>1</v>
      </c>
      <c r="N972" s="225" t="s">
        <v>43</v>
      </c>
      <c r="O972" s="92"/>
      <c r="P972" s="226">
        <f>O972*H972</f>
        <v>0</v>
      </c>
      <c r="Q972" s="226">
        <v>0</v>
      </c>
      <c r="R972" s="226">
        <f>Q972*H972</f>
        <v>0</v>
      </c>
      <c r="S972" s="226">
        <v>0</v>
      </c>
      <c r="T972" s="227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28" t="s">
        <v>318</v>
      </c>
      <c r="AT972" s="228" t="s">
        <v>236</v>
      </c>
      <c r="AU972" s="228" t="s">
        <v>88</v>
      </c>
      <c r="AY972" s="18" t="s">
        <v>234</v>
      </c>
      <c r="BE972" s="229">
        <f>IF(N972="základní",J972,0)</f>
        <v>0</v>
      </c>
      <c r="BF972" s="229">
        <f>IF(N972="snížená",J972,0)</f>
        <v>0</v>
      </c>
      <c r="BG972" s="229">
        <f>IF(N972="zákl. přenesená",J972,0)</f>
        <v>0</v>
      </c>
      <c r="BH972" s="229">
        <f>IF(N972="sníž. přenesená",J972,0)</f>
        <v>0</v>
      </c>
      <c r="BI972" s="229">
        <f>IF(N972="nulová",J972,0)</f>
        <v>0</v>
      </c>
      <c r="BJ972" s="18" t="s">
        <v>86</v>
      </c>
      <c r="BK972" s="229">
        <f>ROUND(I972*H972,2)</f>
        <v>0</v>
      </c>
      <c r="BL972" s="18" t="s">
        <v>318</v>
      </c>
      <c r="BM972" s="228" t="s">
        <v>1582</v>
      </c>
    </row>
    <row r="973" s="2" customFormat="1" ht="16.5" customHeight="1">
      <c r="A973" s="39"/>
      <c r="B973" s="40"/>
      <c r="C973" s="274" t="s">
        <v>1583</v>
      </c>
      <c r="D973" s="274" t="s">
        <v>307</v>
      </c>
      <c r="E973" s="275" t="s">
        <v>1584</v>
      </c>
      <c r="F973" s="276" t="s">
        <v>1585</v>
      </c>
      <c r="G973" s="277" t="s">
        <v>321</v>
      </c>
      <c r="H973" s="278">
        <v>2</v>
      </c>
      <c r="I973" s="279"/>
      <c r="J973" s="280">
        <f>ROUND(I973*H973,2)</f>
        <v>0</v>
      </c>
      <c r="K973" s="276" t="s">
        <v>1</v>
      </c>
      <c r="L973" s="281"/>
      <c r="M973" s="282" t="s">
        <v>1</v>
      </c>
      <c r="N973" s="283" t="s">
        <v>43</v>
      </c>
      <c r="O973" s="92"/>
      <c r="P973" s="226">
        <f>O973*H973</f>
        <v>0</v>
      </c>
      <c r="Q973" s="226">
        <v>0.00044999999999999999</v>
      </c>
      <c r="R973" s="226">
        <f>Q973*H973</f>
        <v>0.00089999999999999998</v>
      </c>
      <c r="S973" s="226">
        <v>0</v>
      </c>
      <c r="T973" s="227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28" t="s">
        <v>407</v>
      </c>
      <c r="AT973" s="228" t="s">
        <v>307</v>
      </c>
      <c r="AU973" s="228" t="s">
        <v>88</v>
      </c>
      <c r="AY973" s="18" t="s">
        <v>234</v>
      </c>
      <c r="BE973" s="229">
        <f>IF(N973="základní",J973,0)</f>
        <v>0</v>
      </c>
      <c r="BF973" s="229">
        <f>IF(N973="snížená",J973,0)</f>
        <v>0</v>
      </c>
      <c r="BG973" s="229">
        <f>IF(N973="zákl. přenesená",J973,0)</f>
        <v>0</v>
      </c>
      <c r="BH973" s="229">
        <f>IF(N973="sníž. přenesená",J973,0)</f>
        <v>0</v>
      </c>
      <c r="BI973" s="229">
        <f>IF(N973="nulová",J973,0)</f>
        <v>0</v>
      </c>
      <c r="BJ973" s="18" t="s">
        <v>86</v>
      </c>
      <c r="BK973" s="229">
        <f>ROUND(I973*H973,2)</f>
        <v>0</v>
      </c>
      <c r="BL973" s="18" t="s">
        <v>318</v>
      </c>
      <c r="BM973" s="228" t="s">
        <v>1586</v>
      </c>
    </row>
    <row r="974" s="2" customFormat="1" ht="16.5" customHeight="1">
      <c r="A974" s="39"/>
      <c r="B974" s="40"/>
      <c r="C974" s="217" t="s">
        <v>1587</v>
      </c>
      <c r="D974" s="217" t="s">
        <v>236</v>
      </c>
      <c r="E974" s="218" t="s">
        <v>1588</v>
      </c>
      <c r="F974" s="219" t="s">
        <v>1589</v>
      </c>
      <c r="G974" s="220" t="s">
        <v>321</v>
      </c>
      <c r="H974" s="221">
        <v>3</v>
      </c>
      <c r="I974" s="222"/>
      <c r="J974" s="223">
        <f>ROUND(I974*H974,2)</f>
        <v>0</v>
      </c>
      <c r="K974" s="219" t="s">
        <v>1</v>
      </c>
      <c r="L974" s="45"/>
      <c r="M974" s="224" t="s">
        <v>1</v>
      </c>
      <c r="N974" s="225" t="s">
        <v>43</v>
      </c>
      <c r="O974" s="92"/>
      <c r="P974" s="226">
        <f>O974*H974</f>
        <v>0</v>
      </c>
      <c r="Q974" s="226">
        <v>0</v>
      </c>
      <c r="R974" s="226">
        <f>Q974*H974</f>
        <v>0</v>
      </c>
      <c r="S974" s="226">
        <v>0</v>
      </c>
      <c r="T974" s="227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28" t="s">
        <v>318</v>
      </c>
      <c r="AT974" s="228" t="s">
        <v>236</v>
      </c>
      <c r="AU974" s="228" t="s">
        <v>88</v>
      </c>
      <c r="AY974" s="18" t="s">
        <v>234</v>
      </c>
      <c r="BE974" s="229">
        <f>IF(N974="základní",J974,0)</f>
        <v>0</v>
      </c>
      <c r="BF974" s="229">
        <f>IF(N974="snížená",J974,0)</f>
        <v>0</v>
      </c>
      <c r="BG974" s="229">
        <f>IF(N974="zákl. přenesená",J974,0)</f>
        <v>0</v>
      </c>
      <c r="BH974" s="229">
        <f>IF(N974="sníž. přenesená",J974,0)</f>
        <v>0</v>
      </c>
      <c r="BI974" s="229">
        <f>IF(N974="nulová",J974,0)</f>
        <v>0</v>
      </c>
      <c r="BJ974" s="18" t="s">
        <v>86</v>
      </c>
      <c r="BK974" s="229">
        <f>ROUND(I974*H974,2)</f>
        <v>0</v>
      </c>
      <c r="BL974" s="18" t="s">
        <v>318</v>
      </c>
      <c r="BM974" s="228" t="s">
        <v>1590</v>
      </c>
    </row>
    <row r="975" s="2" customFormat="1" ht="16.5" customHeight="1">
      <c r="A975" s="39"/>
      <c r="B975" s="40"/>
      <c r="C975" s="274" t="s">
        <v>1591</v>
      </c>
      <c r="D975" s="274" t="s">
        <v>307</v>
      </c>
      <c r="E975" s="275" t="s">
        <v>1592</v>
      </c>
      <c r="F975" s="276" t="s">
        <v>1593</v>
      </c>
      <c r="G975" s="277" t="s">
        <v>321</v>
      </c>
      <c r="H975" s="278">
        <v>3</v>
      </c>
      <c r="I975" s="279"/>
      <c r="J975" s="280">
        <f>ROUND(I975*H975,2)</f>
        <v>0</v>
      </c>
      <c r="K975" s="276" t="s">
        <v>1</v>
      </c>
      <c r="L975" s="281"/>
      <c r="M975" s="282" t="s">
        <v>1</v>
      </c>
      <c r="N975" s="283" t="s">
        <v>43</v>
      </c>
      <c r="O975" s="92"/>
      <c r="P975" s="226">
        <f>O975*H975</f>
        <v>0</v>
      </c>
      <c r="Q975" s="226">
        <v>0.0012999999999999999</v>
      </c>
      <c r="R975" s="226">
        <f>Q975*H975</f>
        <v>0.0038999999999999998</v>
      </c>
      <c r="S975" s="226">
        <v>0</v>
      </c>
      <c r="T975" s="227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28" t="s">
        <v>407</v>
      </c>
      <c r="AT975" s="228" t="s">
        <v>307</v>
      </c>
      <c r="AU975" s="228" t="s">
        <v>88</v>
      </c>
      <c r="AY975" s="18" t="s">
        <v>234</v>
      </c>
      <c r="BE975" s="229">
        <f>IF(N975="základní",J975,0)</f>
        <v>0</v>
      </c>
      <c r="BF975" s="229">
        <f>IF(N975="snížená",J975,0)</f>
        <v>0</v>
      </c>
      <c r="BG975" s="229">
        <f>IF(N975="zákl. přenesená",J975,0)</f>
        <v>0</v>
      </c>
      <c r="BH975" s="229">
        <f>IF(N975="sníž. přenesená",J975,0)</f>
        <v>0</v>
      </c>
      <c r="BI975" s="229">
        <f>IF(N975="nulová",J975,0)</f>
        <v>0</v>
      </c>
      <c r="BJ975" s="18" t="s">
        <v>86</v>
      </c>
      <c r="BK975" s="229">
        <f>ROUND(I975*H975,2)</f>
        <v>0</v>
      </c>
      <c r="BL975" s="18" t="s">
        <v>318</v>
      </c>
      <c r="BM975" s="228" t="s">
        <v>1594</v>
      </c>
    </row>
    <row r="976" s="2" customFormat="1" ht="16.5" customHeight="1">
      <c r="A976" s="39"/>
      <c r="B976" s="40"/>
      <c r="C976" s="217" t="s">
        <v>1595</v>
      </c>
      <c r="D976" s="217" t="s">
        <v>236</v>
      </c>
      <c r="E976" s="218" t="s">
        <v>1596</v>
      </c>
      <c r="F976" s="219" t="s">
        <v>1597</v>
      </c>
      <c r="G976" s="220" t="s">
        <v>321</v>
      </c>
      <c r="H976" s="221">
        <v>3</v>
      </c>
      <c r="I976" s="222"/>
      <c r="J976" s="223">
        <f>ROUND(I976*H976,2)</f>
        <v>0</v>
      </c>
      <c r="K976" s="219" t="s">
        <v>1</v>
      </c>
      <c r="L976" s="45"/>
      <c r="M976" s="224" t="s">
        <v>1</v>
      </c>
      <c r="N976" s="225" t="s">
        <v>43</v>
      </c>
      <c r="O976" s="92"/>
      <c r="P976" s="226">
        <f>O976*H976</f>
        <v>0</v>
      </c>
      <c r="Q976" s="226">
        <v>0</v>
      </c>
      <c r="R976" s="226">
        <f>Q976*H976</f>
        <v>0</v>
      </c>
      <c r="S976" s="226">
        <v>0</v>
      </c>
      <c r="T976" s="227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28" t="s">
        <v>318</v>
      </c>
      <c r="AT976" s="228" t="s">
        <v>236</v>
      </c>
      <c r="AU976" s="228" t="s">
        <v>88</v>
      </c>
      <c r="AY976" s="18" t="s">
        <v>234</v>
      </c>
      <c r="BE976" s="229">
        <f>IF(N976="základní",J976,0)</f>
        <v>0</v>
      </c>
      <c r="BF976" s="229">
        <f>IF(N976="snížená",J976,0)</f>
        <v>0</v>
      </c>
      <c r="BG976" s="229">
        <f>IF(N976="zákl. přenesená",J976,0)</f>
        <v>0</v>
      </c>
      <c r="BH976" s="229">
        <f>IF(N976="sníž. přenesená",J976,0)</f>
        <v>0</v>
      </c>
      <c r="BI976" s="229">
        <f>IF(N976="nulová",J976,0)</f>
        <v>0</v>
      </c>
      <c r="BJ976" s="18" t="s">
        <v>86</v>
      </c>
      <c r="BK976" s="229">
        <f>ROUND(I976*H976,2)</f>
        <v>0</v>
      </c>
      <c r="BL976" s="18" t="s">
        <v>318</v>
      </c>
      <c r="BM976" s="228" t="s">
        <v>1598</v>
      </c>
    </row>
    <row r="977" s="2" customFormat="1" ht="16.5" customHeight="1">
      <c r="A977" s="39"/>
      <c r="B977" s="40"/>
      <c r="C977" s="274" t="s">
        <v>1599</v>
      </c>
      <c r="D977" s="274" t="s">
        <v>307</v>
      </c>
      <c r="E977" s="275" t="s">
        <v>1600</v>
      </c>
      <c r="F977" s="276" t="s">
        <v>1601</v>
      </c>
      <c r="G977" s="277" t="s">
        <v>321</v>
      </c>
      <c r="H977" s="278">
        <v>3</v>
      </c>
      <c r="I977" s="279"/>
      <c r="J977" s="280">
        <f>ROUND(I977*H977,2)</f>
        <v>0</v>
      </c>
      <c r="K977" s="276" t="s">
        <v>239</v>
      </c>
      <c r="L977" s="281"/>
      <c r="M977" s="282" t="s">
        <v>1</v>
      </c>
      <c r="N977" s="283" t="s">
        <v>43</v>
      </c>
      <c r="O977" s="92"/>
      <c r="P977" s="226">
        <f>O977*H977</f>
        <v>0</v>
      </c>
      <c r="Q977" s="226">
        <v>0.00013999999999999999</v>
      </c>
      <c r="R977" s="226">
        <f>Q977*H977</f>
        <v>0.00041999999999999996</v>
      </c>
      <c r="S977" s="226">
        <v>0</v>
      </c>
      <c r="T977" s="227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28" t="s">
        <v>407</v>
      </c>
      <c r="AT977" s="228" t="s">
        <v>307</v>
      </c>
      <c r="AU977" s="228" t="s">
        <v>88</v>
      </c>
      <c r="AY977" s="18" t="s">
        <v>234</v>
      </c>
      <c r="BE977" s="229">
        <f>IF(N977="základní",J977,0)</f>
        <v>0</v>
      </c>
      <c r="BF977" s="229">
        <f>IF(N977="snížená",J977,0)</f>
        <v>0</v>
      </c>
      <c r="BG977" s="229">
        <f>IF(N977="zákl. přenesená",J977,0)</f>
        <v>0</v>
      </c>
      <c r="BH977" s="229">
        <f>IF(N977="sníž. přenesená",J977,0)</f>
        <v>0</v>
      </c>
      <c r="BI977" s="229">
        <f>IF(N977="nulová",J977,0)</f>
        <v>0</v>
      </c>
      <c r="BJ977" s="18" t="s">
        <v>86</v>
      </c>
      <c r="BK977" s="229">
        <f>ROUND(I977*H977,2)</f>
        <v>0</v>
      </c>
      <c r="BL977" s="18" t="s">
        <v>318</v>
      </c>
      <c r="BM977" s="228" t="s">
        <v>1602</v>
      </c>
    </row>
    <row r="978" s="2" customFormat="1" ht="33" customHeight="1">
      <c r="A978" s="39"/>
      <c r="B978" s="40"/>
      <c r="C978" s="217" t="s">
        <v>1603</v>
      </c>
      <c r="D978" s="217" t="s">
        <v>236</v>
      </c>
      <c r="E978" s="218" t="s">
        <v>1604</v>
      </c>
      <c r="F978" s="219" t="s">
        <v>1605</v>
      </c>
      <c r="G978" s="220" t="s">
        <v>321</v>
      </c>
      <c r="H978" s="221">
        <v>1</v>
      </c>
      <c r="I978" s="222"/>
      <c r="J978" s="223">
        <f>ROUND(I978*H978,2)</f>
        <v>0</v>
      </c>
      <c r="K978" s="219" t="s">
        <v>1</v>
      </c>
      <c r="L978" s="45"/>
      <c r="M978" s="224" t="s">
        <v>1</v>
      </c>
      <c r="N978" s="225" t="s">
        <v>43</v>
      </c>
      <c r="O978" s="92"/>
      <c r="P978" s="226">
        <f>O978*H978</f>
        <v>0</v>
      </c>
      <c r="Q978" s="226">
        <v>0</v>
      </c>
      <c r="R978" s="226">
        <f>Q978*H978</f>
        <v>0</v>
      </c>
      <c r="S978" s="226">
        <v>0</v>
      </c>
      <c r="T978" s="227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28" t="s">
        <v>318</v>
      </c>
      <c r="AT978" s="228" t="s">
        <v>236</v>
      </c>
      <c r="AU978" s="228" t="s">
        <v>88</v>
      </c>
      <c r="AY978" s="18" t="s">
        <v>234</v>
      </c>
      <c r="BE978" s="229">
        <f>IF(N978="základní",J978,0)</f>
        <v>0</v>
      </c>
      <c r="BF978" s="229">
        <f>IF(N978="snížená",J978,0)</f>
        <v>0</v>
      </c>
      <c r="BG978" s="229">
        <f>IF(N978="zákl. přenesená",J978,0)</f>
        <v>0</v>
      </c>
      <c r="BH978" s="229">
        <f>IF(N978="sníž. přenesená",J978,0)</f>
        <v>0</v>
      </c>
      <c r="BI978" s="229">
        <f>IF(N978="nulová",J978,0)</f>
        <v>0</v>
      </c>
      <c r="BJ978" s="18" t="s">
        <v>86</v>
      </c>
      <c r="BK978" s="229">
        <f>ROUND(I978*H978,2)</f>
        <v>0</v>
      </c>
      <c r="BL978" s="18" t="s">
        <v>318</v>
      </c>
      <c r="BM978" s="228" t="s">
        <v>1606</v>
      </c>
    </row>
    <row r="979" s="2" customFormat="1" ht="16.5" customHeight="1">
      <c r="A979" s="39"/>
      <c r="B979" s="40"/>
      <c r="C979" s="217" t="s">
        <v>1607</v>
      </c>
      <c r="D979" s="217" t="s">
        <v>236</v>
      </c>
      <c r="E979" s="218" t="s">
        <v>1608</v>
      </c>
      <c r="F979" s="219" t="s">
        <v>1609</v>
      </c>
      <c r="G979" s="220" t="s">
        <v>321</v>
      </c>
      <c r="H979" s="221">
        <v>2</v>
      </c>
      <c r="I979" s="222"/>
      <c r="J979" s="223">
        <f>ROUND(I979*H979,2)</f>
        <v>0</v>
      </c>
      <c r="K979" s="219" t="s">
        <v>239</v>
      </c>
      <c r="L979" s="45"/>
      <c r="M979" s="224" t="s">
        <v>1</v>
      </c>
      <c r="N979" s="225" t="s">
        <v>43</v>
      </c>
      <c r="O979" s="92"/>
      <c r="P979" s="226">
        <f>O979*H979</f>
        <v>0</v>
      </c>
      <c r="Q979" s="226">
        <v>0</v>
      </c>
      <c r="R979" s="226">
        <f>Q979*H979</f>
        <v>0</v>
      </c>
      <c r="S979" s="226">
        <v>0</v>
      </c>
      <c r="T979" s="227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28" t="s">
        <v>318</v>
      </c>
      <c r="AT979" s="228" t="s">
        <v>236</v>
      </c>
      <c r="AU979" s="228" t="s">
        <v>88</v>
      </c>
      <c r="AY979" s="18" t="s">
        <v>234</v>
      </c>
      <c r="BE979" s="229">
        <f>IF(N979="základní",J979,0)</f>
        <v>0</v>
      </c>
      <c r="BF979" s="229">
        <f>IF(N979="snížená",J979,0)</f>
        <v>0</v>
      </c>
      <c r="BG979" s="229">
        <f>IF(N979="zákl. přenesená",J979,0)</f>
        <v>0</v>
      </c>
      <c r="BH979" s="229">
        <f>IF(N979="sníž. přenesená",J979,0)</f>
        <v>0</v>
      </c>
      <c r="BI979" s="229">
        <f>IF(N979="nulová",J979,0)</f>
        <v>0</v>
      </c>
      <c r="BJ979" s="18" t="s">
        <v>86</v>
      </c>
      <c r="BK979" s="229">
        <f>ROUND(I979*H979,2)</f>
        <v>0</v>
      </c>
      <c r="BL979" s="18" t="s">
        <v>318</v>
      </c>
      <c r="BM979" s="228" t="s">
        <v>1610</v>
      </c>
    </row>
    <row r="980" s="2" customFormat="1" ht="24.15" customHeight="1">
      <c r="A980" s="39"/>
      <c r="B980" s="40"/>
      <c r="C980" s="217" t="s">
        <v>1611</v>
      </c>
      <c r="D980" s="217" t="s">
        <v>236</v>
      </c>
      <c r="E980" s="218" t="s">
        <v>1612</v>
      </c>
      <c r="F980" s="219" t="s">
        <v>1495</v>
      </c>
      <c r="G980" s="220" t="s">
        <v>321</v>
      </c>
      <c r="H980" s="221">
        <v>1</v>
      </c>
      <c r="I980" s="222"/>
      <c r="J980" s="223">
        <f>ROUND(I980*H980,2)</f>
        <v>0</v>
      </c>
      <c r="K980" s="219" t="s">
        <v>239</v>
      </c>
      <c r="L980" s="45"/>
      <c r="M980" s="224" t="s">
        <v>1</v>
      </c>
      <c r="N980" s="225" t="s">
        <v>43</v>
      </c>
      <c r="O980" s="92"/>
      <c r="P980" s="226">
        <f>O980*H980</f>
        <v>0</v>
      </c>
      <c r="Q980" s="226">
        <v>0</v>
      </c>
      <c r="R980" s="226">
        <f>Q980*H980</f>
        <v>0</v>
      </c>
      <c r="S980" s="226">
        <v>0</v>
      </c>
      <c r="T980" s="227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28" t="s">
        <v>318</v>
      </c>
      <c r="AT980" s="228" t="s">
        <v>236</v>
      </c>
      <c r="AU980" s="228" t="s">
        <v>88</v>
      </c>
      <c r="AY980" s="18" t="s">
        <v>234</v>
      </c>
      <c r="BE980" s="229">
        <f>IF(N980="základní",J980,0)</f>
        <v>0</v>
      </c>
      <c r="BF980" s="229">
        <f>IF(N980="snížená",J980,0)</f>
        <v>0</v>
      </c>
      <c r="BG980" s="229">
        <f>IF(N980="zákl. přenesená",J980,0)</f>
        <v>0</v>
      </c>
      <c r="BH980" s="229">
        <f>IF(N980="sníž. přenesená",J980,0)</f>
        <v>0</v>
      </c>
      <c r="BI980" s="229">
        <f>IF(N980="nulová",J980,0)</f>
        <v>0</v>
      </c>
      <c r="BJ980" s="18" t="s">
        <v>86</v>
      </c>
      <c r="BK980" s="229">
        <f>ROUND(I980*H980,2)</f>
        <v>0</v>
      </c>
      <c r="BL980" s="18" t="s">
        <v>318</v>
      </c>
      <c r="BM980" s="228" t="s">
        <v>1613</v>
      </c>
    </row>
    <row r="981" s="2" customFormat="1" ht="24.15" customHeight="1">
      <c r="A981" s="39"/>
      <c r="B981" s="40"/>
      <c r="C981" s="217" t="s">
        <v>1614</v>
      </c>
      <c r="D981" s="217" t="s">
        <v>236</v>
      </c>
      <c r="E981" s="218" t="s">
        <v>1615</v>
      </c>
      <c r="F981" s="219" t="s">
        <v>1499</v>
      </c>
      <c r="G981" s="220" t="s">
        <v>1405</v>
      </c>
      <c r="H981" s="221">
        <v>1</v>
      </c>
      <c r="I981" s="222"/>
      <c r="J981" s="223">
        <f>ROUND(I981*H981,2)</f>
        <v>0</v>
      </c>
      <c r="K981" s="219" t="s">
        <v>1</v>
      </c>
      <c r="L981" s="45"/>
      <c r="M981" s="224" t="s">
        <v>1</v>
      </c>
      <c r="N981" s="225" t="s">
        <v>43</v>
      </c>
      <c r="O981" s="92"/>
      <c r="P981" s="226">
        <f>O981*H981</f>
        <v>0</v>
      </c>
      <c r="Q981" s="226">
        <v>0</v>
      </c>
      <c r="R981" s="226">
        <f>Q981*H981</f>
        <v>0</v>
      </c>
      <c r="S981" s="226">
        <v>0</v>
      </c>
      <c r="T981" s="227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28" t="s">
        <v>318</v>
      </c>
      <c r="AT981" s="228" t="s">
        <v>236</v>
      </c>
      <c r="AU981" s="228" t="s">
        <v>88</v>
      </c>
      <c r="AY981" s="18" t="s">
        <v>234</v>
      </c>
      <c r="BE981" s="229">
        <f>IF(N981="základní",J981,0)</f>
        <v>0</v>
      </c>
      <c r="BF981" s="229">
        <f>IF(N981="snížená",J981,0)</f>
        <v>0</v>
      </c>
      <c r="BG981" s="229">
        <f>IF(N981="zákl. přenesená",J981,0)</f>
        <v>0</v>
      </c>
      <c r="BH981" s="229">
        <f>IF(N981="sníž. přenesená",J981,0)</f>
        <v>0</v>
      </c>
      <c r="BI981" s="229">
        <f>IF(N981="nulová",J981,0)</f>
        <v>0</v>
      </c>
      <c r="BJ981" s="18" t="s">
        <v>86</v>
      </c>
      <c r="BK981" s="229">
        <f>ROUND(I981*H981,2)</f>
        <v>0</v>
      </c>
      <c r="BL981" s="18" t="s">
        <v>318</v>
      </c>
      <c r="BM981" s="228" t="s">
        <v>1616</v>
      </c>
    </row>
    <row r="982" s="2" customFormat="1" ht="24.15" customHeight="1">
      <c r="A982" s="39"/>
      <c r="B982" s="40"/>
      <c r="C982" s="217" t="s">
        <v>1617</v>
      </c>
      <c r="D982" s="217" t="s">
        <v>236</v>
      </c>
      <c r="E982" s="218" t="s">
        <v>1618</v>
      </c>
      <c r="F982" s="219" t="s">
        <v>1503</v>
      </c>
      <c r="G982" s="220" t="s">
        <v>1405</v>
      </c>
      <c r="H982" s="221">
        <v>1</v>
      </c>
      <c r="I982" s="222"/>
      <c r="J982" s="223">
        <f>ROUND(I982*H982,2)</f>
        <v>0</v>
      </c>
      <c r="K982" s="219" t="s">
        <v>1</v>
      </c>
      <c r="L982" s="45"/>
      <c r="M982" s="224" t="s">
        <v>1</v>
      </c>
      <c r="N982" s="225" t="s">
        <v>43</v>
      </c>
      <c r="O982" s="92"/>
      <c r="P982" s="226">
        <f>O982*H982</f>
        <v>0</v>
      </c>
      <c r="Q982" s="226">
        <v>0</v>
      </c>
      <c r="R982" s="226">
        <f>Q982*H982</f>
        <v>0</v>
      </c>
      <c r="S982" s="226">
        <v>0</v>
      </c>
      <c r="T982" s="227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28" t="s">
        <v>318</v>
      </c>
      <c r="AT982" s="228" t="s">
        <v>236</v>
      </c>
      <c r="AU982" s="228" t="s">
        <v>88</v>
      </c>
      <c r="AY982" s="18" t="s">
        <v>234</v>
      </c>
      <c r="BE982" s="229">
        <f>IF(N982="základní",J982,0)</f>
        <v>0</v>
      </c>
      <c r="BF982" s="229">
        <f>IF(N982="snížená",J982,0)</f>
        <v>0</v>
      </c>
      <c r="BG982" s="229">
        <f>IF(N982="zákl. přenesená",J982,0)</f>
        <v>0</v>
      </c>
      <c r="BH982" s="229">
        <f>IF(N982="sníž. přenesená",J982,0)</f>
        <v>0</v>
      </c>
      <c r="BI982" s="229">
        <f>IF(N982="nulová",J982,0)</f>
        <v>0</v>
      </c>
      <c r="BJ982" s="18" t="s">
        <v>86</v>
      </c>
      <c r="BK982" s="229">
        <f>ROUND(I982*H982,2)</f>
        <v>0</v>
      </c>
      <c r="BL982" s="18" t="s">
        <v>318</v>
      </c>
      <c r="BM982" s="228" t="s">
        <v>1619</v>
      </c>
    </row>
    <row r="983" s="2" customFormat="1" ht="24.15" customHeight="1">
      <c r="A983" s="39"/>
      <c r="B983" s="40"/>
      <c r="C983" s="217" t="s">
        <v>1620</v>
      </c>
      <c r="D983" s="217" t="s">
        <v>236</v>
      </c>
      <c r="E983" s="218" t="s">
        <v>1621</v>
      </c>
      <c r="F983" s="219" t="s">
        <v>1507</v>
      </c>
      <c r="G983" s="220" t="s">
        <v>1405</v>
      </c>
      <c r="H983" s="221">
        <v>1</v>
      </c>
      <c r="I983" s="222"/>
      <c r="J983" s="223">
        <f>ROUND(I983*H983,2)</f>
        <v>0</v>
      </c>
      <c r="K983" s="219" t="s">
        <v>1</v>
      </c>
      <c r="L983" s="45"/>
      <c r="M983" s="224" t="s">
        <v>1</v>
      </c>
      <c r="N983" s="225" t="s">
        <v>43</v>
      </c>
      <c r="O983" s="92"/>
      <c r="P983" s="226">
        <f>O983*H983</f>
        <v>0</v>
      </c>
      <c r="Q983" s="226">
        <v>0</v>
      </c>
      <c r="R983" s="226">
        <f>Q983*H983</f>
        <v>0</v>
      </c>
      <c r="S983" s="226">
        <v>0</v>
      </c>
      <c r="T983" s="227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28" t="s">
        <v>318</v>
      </c>
      <c r="AT983" s="228" t="s">
        <v>236</v>
      </c>
      <c r="AU983" s="228" t="s">
        <v>88</v>
      </c>
      <c r="AY983" s="18" t="s">
        <v>234</v>
      </c>
      <c r="BE983" s="229">
        <f>IF(N983="základní",J983,0)</f>
        <v>0</v>
      </c>
      <c r="BF983" s="229">
        <f>IF(N983="snížená",J983,0)</f>
        <v>0</v>
      </c>
      <c r="BG983" s="229">
        <f>IF(N983="zákl. přenesená",J983,0)</f>
        <v>0</v>
      </c>
      <c r="BH983" s="229">
        <f>IF(N983="sníž. přenesená",J983,0)</f>
        <v>0</v>
      </c>
      <c r="BI983" s="229">
        <f>IF(N983="nulová",J983,0)</f>
        <v>0</v>
      </c>
      <c r="BJ983" s="18" t="s">
        <v>86</v>
      </c>
      <c r="BK983" s="229">
        <f>ROUND(I983*H983,2)</f>
        <v>0</v>
      </c>
      <c r="BL983" s="18" t="s">
        <v>318</v>
      </c>
      <c r="BM983" s="228" t="s">
        <v>1622</v>
      </c>
    </row>
    <row r="984" s="2" customFormat="1" ht="24.15" customHeight="1">
      <c r="A984" s="39"/>
      <c r="B984" s="40"/>
      <c r="C984" s="217" t="s">
        <v>1623</v>
      </c>
      <c r="D984" s="217" t="s">
        <v>236</v>
      </c>
      <c r="E984" s="218" t="s">
        <v>1624</v>
      </c>
      <c r="F984" s="219" t="s">
        <v>1511</v>
      </c>
      <c r="G984" s="220" t="s">
        <v>1405</v>
      </c>
      <c r="H984" s="221">
        <v>1</v>
      </c>
      <c r="I984" s="222"/>
      <c r="J984" s="223">
        <f>ROUND(I984*H984,2)</f>
        <v>0</v>
      </c>
      <c r="K984" s="219" t="s">
        <v>1</v>
      </c>
      <c r="L984" s="45"/>
      <c r="M984" s="224" t="s">
        <v>1</v>
      </c>
      <c r="N984" s="225" t="s">
        <v>43</v>
      </c>
      <c r="O984" s="92"/>
      <c r="P984" s="226">
        <f>O984*H984</f>
        <v>0</v>
      </c>
      <c r="Q984" s="226">
        <v>0</v>
      </c>
      <c r="R984" s="226">
        <f>Q984*H984</f>
        <v>0</v>
      </c>
      <c r="S984" s="226">
        <v>0</v>
      </c>
      <c r="T984" s="227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28" t="s">
        <v>318</v>
      </c>
      <c r="AT984" s="228" t="s">
        <v>236</v>
      </c>
      <c r="AU984" s="228" t="s">
        <v>88</v>
      </c>
      <c r="AY984" s="18" t="s">
        <v>234</v>
      </c>
      <c r="BE984" s="229">
        <f>IF(N984="základní",J984,0)</f>
        <v>0</v>
      </c>
      <c r="BF984" s="229">
        <f>IF(N984="snížená",J984,0)</f>
        <v>0</v>
      </c>
      <c r="BG984" s="229">
        <f>IF(N984="zákl. přenesená",J984,0)</f>
        <v>0</v>
      </c>
      <c r="BH984" s="229">
        <f>IF(N984="sníž. přenesená",J984,0)</f>
        <v>0</v>
      </c>
      <c r="BI984" s="229">
        <f>IF(N984="nulová",J984,0)</f>
        <v>0</v>
      </c>
      <c r="BJ984" s="18" t="s">
        <v>86</v>
      </c>
      <c r="BK984" s="229">
        <f>ROUND(I984*H984,2)</f>
        <v>0</v>
      </c>
      <c r="BL984" s="18" t="s">
        <v>318</v>
      </c>
      <c r="BM984" s="228" t="s">
        <v>1625</v>
      </c>
    </row>
    <row r="985" s="2" customFormat="1" ht="24.15" customHeight="1">
      <c r="A985" s="39"/>
      <c r="B985" s="40"/>
      <c r="C985" s="217" t="s">
        <v>1626</v>
      </c>
      <c r="D985" s="217" t="s">
        <v>236</v>
      </c>
      <c r="E985" s="218" t="s">
        <v>1627</v>
      </c>
      <c r="F985" s="219" t="s">
        <v>1515</v>
      </c>
      <c r="G985" s="220" t="s">
        <v>1405</v>
      </c>
      <c r="H985" s="221">
        <v>1</v>
      </c>
      <c r="I985" s="222"/>
      <c r="J985" s="223">
        <f>ROUND(I985*H985,2)</f>
        <v>0</v>
      </c>
      <c r="K985" s="219" t="s">
        <v>1</v>
      </c>
      <c r="L985" s="45"/>
      <c r="M985" s="224" t="s">
        <v>1</v>
      </c>
      <c r="N985" s="225" t="s">
        <v>43</v>
      </c>
      <c r="O985" s="92"/>
      <c r="P985" s="226">
        <f>O985*H985</f>
        <v>0</v>
      </c>
      <c r="Q985" s="226">
        <v>0</v>
      </c>
      <c r="R985" s="226">
        <f>Q985*H985</f>
        <v>0</v>
      </c>
      <c r="S985" s="226">
        <v>0</v>
      </c>
      <c r="T985" s="227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28" t="s">
        <v>318</v>
      </c>
      <c r="AT985" s="228" t="s">
        <v>236</v>
      </c>
      <c r="AU985" s="228" t="s">
        <v>88</v>
      </c>
      <c r="AY985" s="18" t="s">
        <v>234</v>
      </c>
      <c r="BE985" s="229">
        <f>IF(N985="základní",J985,0)</f>
        <v>0</v>
      </c>
      <c r="BF985" s="229">
        <f>IF(N985="snížená",J985,0)</f>
        <v>0</v>
      </c>
      <c r="BG985" s="229">
        <f>IF(N985="zákl. přenesená",J985,0)</f>
        <v>0</v>
      </c>
      <c r="BH985" s="229">
        <f>IF(N985="sníž. přenesená",J985,0)</f>
        <v>0</v>
      </c>
      <c r="BI985" s="229">
        <f>IF(N985="nulová",J985,0)</f>
        <v>0</v>
      </c>
      <c r="BJ985" s="18" t="s">
        <v>86</v>
      </c>
      <c r="BK985" s="229">
        <f>ROUND(I985*H985,2)</f>
        <v>0</v>
      </c>
      <c r="BL985" s="18" t="s">
        <v>318</v>
      </c>
      <c r="BM985" s="228" t="s">
        <v>1628</v>
      </c>
    </row>
    <row r="986" s="2" customFormat="1" ht="24.15" customHeight="1">
      <c r="A986" s="39"/>
      <c r="B986" s="40"/>
      <c r="C986" s="217" t="s">
        <v>1629</v>
      </c>
      <c r="D986" s="217" t="s">
        <v>236</v>
      </c>
      <c r="E986" s="218" t="s">
        <v>1630</v>
      </c>
      <c r="F986" s="219" t="s">
        <v>1631</v>
      </c>
      <c r="G986" s="220" t="s">
        <v>978</v>
      </c>
      <c r="H986" s="288"/>
      <c r="I986" s="222"/>
      <c r="J986" s="223">
        <f>ROUND(I986*H986,2)</f>
        <v>0</v>
      </c>
      <c r="K986" s="219" t="s">
        <v>239</v>
      </c>
      <c r="L986" s="45"/>
      <c r="M986" s="224" t="s">
        <v>1</v>
      </c>
      <c r="N986" s="225" t="s">
        <v>43</v>
      </c>
      <c r="O986" s="92"/>
      <c r="P986" s="226">
        <f>O986*H986</f>
        <v>0</v>
      </c>
      <c r="Q986" s="226">
        <v>0</v>
      </c>
      <c r="R986" s="226">
        <f>Q986*H986</f>
        <v>0</v>
      </c>
      <c r="S986" s="226">
        <v>0</v>
      </c>
      <c r="T986" s="227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28" t="s">
        <v>318</v>
      </c>
      <c r="AT986" s="228" t="s">
        <v>236</v>
      </c>
      <c r="AU986" s="228" t="s">
        <v>88</v>
      </c>
      <c r="AY986" s="18" t="s">
        <v>234</v>
      </c>
      <c r="BE986" s="229">
        <f>IF(N986="základní",J986,0)</f>
        <v>0</v>
      </c>
      <c r="BF986" s="229">
        <f>IF(N986="snížená",J986,0)</f>
        <v>0</v>
      </c>
      <c r="BG986" s="229">
        <f>IF(N986="zákl. přenesená",J986,0)</f>
        <v>0</v>
      </c>
      <c r="BH986" s="229">
        <f>IF(N986="sníž. přenesená",J986,0)</f>
        <v>0</v>
      </c>
      <c r="BI986" s="229">
        <f>IF(N986="nulová",J986,0)</f>
        <v>0</v>
      </c>
      <c r="BJ986" s="18" t="s">
        <v>86</v>
      </c>
      <c r="BK986" s="229">
        <f>ROUND(I986*H986,2)</f>
        <v>0</v>
      </c>
      <c r="BL986" s="18" t="s">
        <v>318</v>
      </c>
      <c r="BM986" s="228" t="s">
        <v>1632</v>
      </c>
    </row>
    <row r="987" s="2" customFormat="1" ht="24.15" customHeight="1">
      <c r="A987" s="39"/>
      <c r="B987" s="40"/>
      <c r="C987" s="217" t="s">
        <v>1633</v>
      </c>
      <c r="D987" s="217" t="s">
        <v>236</v>
      </c>
      <c r="E987" s="218" t="s">
        <v>1634</v>
      </c>
      <c r="F987" s="219" t="s">
        <v>1635</v>
      </c>
      <c r="G987" s="220" t="s">
        <v>978</v>
      </c>
      <c r="H987" s="288"/>
      <c r="I987" s="222"/>
      <c r="J987" s="223">
        <f>ROUND(I987*H987,2)</f>
        <v>0</v>
      </c>
      <c r="K987" s="219" t="s">
        <v>239</v>
      </c>
      <c r="L987" s="45"/>
      <c r="M987" s="224" t="s">
        <v>1</v>
      </c>
      <c r="N987" s="225" t="s">
        <v>43</v>
      </c>
      <c r="O987" s="92"/>
      <c r="P987" s="226">
        <f>O987*H987</f>
        <v>0</v>
      </c>
      <c r="Q987" s="226">
        <v>0</v>
      </c>
      <c r="R987" s="226">
        <f>Q987*H987</f>
        <v>0</v>
      </c>
      <c r="S987" s="226">
        <v>0</v>
      </c>
      <c r="T987" s="227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28" t="s">
        <v>318</v>
      </c>
      <c r="AT987" s="228" t="s">
        <v>236</v>
      </c>
      <c r="AU987" s="228" t="s">
        <v>88</v>
      </c>
      <c r="AY987" s="18" t="s">
        <v>234</v>
      </c>
      <c r="BE987" s="229">
        <f>IF(N987="základní",J987,0)</f>
        <v>0</v>
      </c>
      <c r="BF987" s="229">
        <f>IF(N987="snížená",J987,0)</f>
        <v>0</v>
      </c>
      <c r="BG987" s="229">
        <f>IF(N987="zákl. přenesená",J987,0)</f>
        <v>0</v>
      </c>
      <c r="BH987" s="229">
        <f>IF(N987="sníž. přenesená",J987,0)</f>
        <v>0</v>
      </c>
      <c r="BI987" s="229">
        <f>IF(N987="nulová",J987,0)</f>
        <v>0</v>
      </c>
      <c r="BJ987" s="18" t="s">
        <v>86</v>
      </c>
      <c r="BK987" s="229">
        <f>ROUND(I987*H987,2)</f>
        <v>0</v>
      </c>
      <c r="BL987" s="18" t="s">
        <v>318</v>
      </c>
      <c r="BM987" s="228" t="s">
        <v>1636</v>
      </c>
    </row>
    <row r="988" s="12" customFormat="1" ht="22.8" customHeight="1">
      <c r="A988" s="12"/>
      <c r="B988" s="201"/>
      <c r="C988" s="202"/>
      <c r="D988" s="203" t="s">
        <v>77</v>
      </c>
      <c r="E988" s="215" t="s">
        <v>1637</v>
      </c>
      <c r="F988" s="215" t="s">
        <v>1638</v>
      </c>
      <c r="G988" s="202"/>
      <c r="H988" s="202"/>
      <c r="I988" s="205"/>
      <c r="J988" s="216">
        <f>BK988</f>
        <v>0</v>
      </c>
      <c r="K988" s="202"/>
      <c r="L988" s="207"/>
      <c r="M988" s="208"/>
      <c r="N988" s="209"/>
      <c r="O988" s="209"/>
      <c r="P988" s="210">
        <f>SUM(P989:P1008)</f>
        <v>0</v>
      </c>
      <c r="Q988" s="209"/>
      <c r="R988" s="210">
        <f>SUM(R989:R1008)</f>
        <v>0.0068100000000000009</v>
      </c>
      <c r="S988" s="209"/>
      <c r="T988" s="211">
        <f>SUM(T989:T1008)</f>
        <v>0.0031199999999999999</v>
      </c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R988" s="212" t="s">
        <v>88</v>
      </c>
      <c r="AT988" s="213" t="s">
        <v>77</v>
      </c>
      <c r="AU988" s="213" t="s">
        <v>86</v>
      </c>
      <c r="AY988" s="212" t="s">
        <v>234</v>
      </c>
      <c r="BK988" s="214">
        <f>SUM(BK989:BK1008)</f>
        <v>0</v>
      </c>
    </row>
    <row r="989" s="2" customFormat="1" ht="16.5" customHeight="1">
      <c r="A989" s="39"/>
      <c r="B989" s="40"/>
      <c r="C989" s="217" t="s">
        <v>1639</v>
      </c>
      <c r="D989" s="217" t="s">
        <v>236</v>
      </c>
      <c r="E989" s="218" t="s">
        <v>1640</v>
      </c>
      <c r="F989" s="219" t="s">
        <v>1641</v>
      </c>
      <c r="G989" s="220" t="s">
        <v>321</v>
      </c>
      <c r="H989" s="221">
        <v>4</v>
      </c>
      <c r="I989" s="222"/>
      <c r="J989" s="223">
        <f>ROUND(I989*H989,2)</f>
        <v>0</v>
      </c>
      <c r="K989" s="219" t="s">
        <v>239</v>
      </c>
      <c r="L989" s="45"/>
      <c r="M989" s="224" t="s">
        <v>1</v>
      </c>
      <c r="N989" s="225" t="s">
        <v>43</v>
      </c>
      <c r="O989" s="92"/>
      <c r="P989" s="226">
        <f>O989*H989</f>
        <v>0</v>
      </c>
      <c r="Q989" s="226">
        <v>0</v>
      </c>
      <c r="R989" s="226">
        <f>Q989*H989</f>
        <v>0</v>
      </c>
      <c r="S989" s="226">
        <v>0</v>
      </c>
      <c r="T989" s="227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28" t="s">
        <v>318</v>
      </c>
      <c r="AT989" s="228" t="s">
        <v>236</v>
      </c>
      <c r="AU989" s="228" t="s">
        <v>88</v>
      </c>
      <c r="AY989" s="18" t="s">
        <v>234</v>
      </c>
      <c r="BE989" s="229">
        <f>IF(N989="základní",J989,0)</f>
        <v>0</v>
      </c>
      <c r="BF989" s="229">
        <f>IF(N989="snížená",J989,0)</f>
        <v>0</v>
      </c>
      <c r="BG989" s="229">
        <f>IF(N989="zákl. přenesená",J989,0)</f>
        <v>0</v>
      </c>
      <c r="BH989" s="229">
        <f>IF(N989="sníž. přenesená",J989,0)</f>
        <v>0</v>
      </c>
      <c r="BI989" s="229">
        <f>IF(N989="nulová",J989,0)</f>
        <v>0</v>
      </c>
      <c r="BJ989" s="18" t="s">
        <v>86</v>
      </c>
      <c r="BK989" s="229">
        <f>ROUND(I989*H989,2)</f>
        <v>0</v>
      </c>
      <c r="BL989" s="18" t="s">
        <v>318</v>
      </c>
      <c r="BM989" s="228" t="s">
        <v>1642</v>
      </c>
    </row>
    <row r="990" s="13" customFormat="1">
      <c r="A990" s="13"/>
      <c r="B990" s="230"/>
      <c r="C990" s="231"/>
      <c r="D990" s="232" t="s">
        <v>242</v>
      </c>
      <c r="E990" s="233" t="s">
        <v>1</v>
      </c>
      <c r="F990" s="234" t="s">
        <v>240</v>
      </c>
      <c r="G990" s="231"/>
      <c r="H990" s="235">
        <v>4</v>
      </c>
      <c r="I990" s="236"/>
      <c r="J990" s="231"/>
      <c r="K990" s="231"/>
      <c r="L990" s="237"/>
      <c r="M990" s="238"/>
      <c r="N990" s="239"/>
      <c r="O990" s="239"/>
      <c r="P990" s="239"/>
      <c r="Q990" s="239"/>
      <c r="R990" s="239"/>
      <c r="S990" s="239"/>
      <c r="T990" s="240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1" t="s">
        <v>242</v>
      </c>
      <c r="AU990" s="241" t="s">
        <v>88</v>
      </c>
      <c r="AV990" s="13" t="s">
        <v>88</v>
      </c>
      <c r="AW990" s="13" t="s">
        <v>34</v>
      </c>
      <c r="AX990" s="13" t="s">
        <v>78</v>
      </c>
      <c r="AY990" s="241" t="s">
        <v>234</v>
      </c>
    </row>
    <row r="991" s="14" customFormat="1">
      <c r="A991" s="14"/>
      <c r="B991" s="242"/>
      <c r="C991" s="243"/>
      <c r="D991" s="232" t="s">
        <v>242</v>
      </c>
      <c r="E991" s="244" t="s">
        <v>1</v>
      </c>
      <c r="F991" s="245" t="s">
        <v>244</v>
      </c>
      <c r="G991" s="243"/>
      <c r="H991" s="246">
        <v>4</v>
      </c>
      <c r="I991" s="247"/>
      <c r="J991" s="243"/>
      <c r="K991" s="243"/>
      <c r="L991" s="248"/>
      <c r="M991" s="249"/>
      <c r="N991" s="250"/>
      <c r="O991" s="250"/>
      <c r="P991" s="250"/>
      <c r="Q991" s="250"/>
      <c r="R991" s="250"/>
      <c r="S991" s="250"/>
      <c r="T991" s="251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2" t="s">
        <v>242</v>
      </c>
      <c r="AU991" s="252" t="s">
        <v>88</v>
      </c>
      <c r="AV991" s="14" t="s">
        <v>240</v>
      </c>
      <c r="AW991" s="14" t="s">
        <v>34</v>
      </c>
      <c r="AX991" s="14" t="s">
        <v>86</v>
      </c>
      <c r="AY991" s="252" t="s">
        <v>234</v>
      </c>
    </row>
    <row r="992" s="2" customFormat="1" ht="24.15" customHeight="1">
      <c r="A992" s="39"/>
      <c r="B992" s="40"/>
      <c r="C992" s="274" t="s">
        <v>1643</v>
      </c>
      <c r="D992" s="274" t="s">
        <v>307</v>
      </c>
      <c r="E992" s="275" t="s">
        <v>1644</v>
      </c>
      <c r="F992" s="276" t="s">
        <v>1645</v>
      </c>
      <c r="G992" s="277" t="s">
        <v>321</v>
      </c>
      <c r="H992" s="278">
        <v>4</v>
      </c>
      <c r="I992" s="279"/>
      <c r="J992" s="280">
        <f>ROUND(I992*H992,2)</f>
        <v>0</v>
      </c>
      <c r="K992" s="276" t="s">
        <v>239</v>
      </c>
      <c r="L992" s="281"/>
      <c r="M992" s="282" t="s">
        <v>1</v>
      </c>
      <c r="N992" s="283" t="s">
        <v>43</v>
      </c>
      <c r="O992" s="92"/>
      <c r="P992" s="226">
        <f>O992*H992</f>
        <v>0</v>
      </c>
      <c r="Q992" s="226">
        <v>0.00020000000000000001</v>
      </c>
      <c r="R992" s="226">
        <f>Q992*H992</f>
        <v>0.00080000000000000004</v>
      </c>
      <c r="S992" s="226">
        <v>0</v>
      </c>
      <c r="T992" s="227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28" t="s">
        <v>407</v>
      </c>
      <c r="AT992" s="228" t="s">
        <v>307</v>
      </c>
      <c r="AU992" s="228" t="s">
        <v>88</v>
      </c>
      <c r="AY992" s="18" t="s">
        <v>234</v>
      </c>
      <c r="BE992" s="229">
        <f>IF(N992="základní",J992,0)</f>
        <v>0</v>
      </c>
      <c r="BF992" s="229">
        <f>IF(N992="snížená",J992,0)</f>
        <v>0</v>
      </c>
      <c r="BG992" s="229">
        <f>IF(N992="zákl. přenesená",J992,0)</f>
        <v>0</v>
      </c>
      <c r="BH992" s="229">
        <f>IF(N992="sníž. přenesená",J992,0)</f>
        <v>0</v>
      </c>
      <c r="BI992" s="229">
        <f>IF(N992="nulová",J992,0)</f>
        <v>0</v>
      </c>
      <c r="BJ992" s="18" t="s">
        <v>86</v>
      </c>
      <c r="BK992" s="229">
        <f>ROUND(I992*H992,2)</f>
        <v>0</v>
      </c>
      <c r="BL992" s="18" t="s">
        <v>318</v>
      </c>
      <c r="BM992" s="228" t="s">
        <v>1646</v>
      </c>
    </row>
    <row r="993" s="2" customFormat="1" ht="24.15" customHeight="1">
      <c r="A993" s="39"/>
      <c r="B993" s="40"/>
      <c r="C993" s="217" t="s">
        <v>1647</v>
      </c>
      <c r="D993" s="217" t="s">
        <v>236</v>
      </c>
      <c r="E993" s="218" t="s">
        <v>1648</v>
      </c>
      <c r="F993" s="219" t="s">
        <v>1649</v>
      </c>
      <c r="G993" s="220" t="s">
        <v>96</v>
      </c>
      <c r="H993" s="221">
        <v>6</v>
      </c>
      <c r="I993" s="222"/>
      <c r="J993" s="223">
        <f>ROUND(I993*H993,2)</f>
        <v>0</v>
      </c>
      <c r="K993" s="219" t="s">
        <v>239</v>
      </c>
      <c r="L993" s="45"/>
      <c r="M993" s="224" t="s">
        <v>1</v>
      </c>
      <c r="N993" s="225" t="s">
        <v>43</v>
      </c>
      <c r="O993" s="92"/>
      <c r="P993" s="226">
        <f>O993*H993</f>
        <v>0</v>
      </c>
      <c r="Q993" s="226">
        <v>0</v>
      </c>
      <c r="R993" s="226">
        <f>Q993*H993</f>
        <v>0</v>
      </c>
      <c r="S993" s="226">
        <v>0</v>
      </c>
      <c r="T993" s="227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28" t="s">
        <v>318</v>
      </c>
      <c r="AT993" s="228" t="s">
        <v>236</v>
      </c>
      <c r="AU993" s="228" t="s">
        <v>88</v>
      </c>
      <c r="AY993" s="18" t="s">
        <v>234</v>
      </c>
      <c r="BE993" s="229">
        <f>IF(N993="základní",J993,0)</f>
        <v>0</v>
      </c>
      <c r="BF993" s="229">
        <f>IF(N993="snížená",J993,0)</f>
        <v>0</v>
      </c>
      <c r="BG993" s="229">
        <f>IF(N993="zákl. přenesená",J993,0)</f>
        <v>0</v>
      </c>
      <c r="BH993" s="229">
        <f>IF(N993="sníž. přenesená",J993,0)</f>
        <v>0</v>
      </c>
      <c r="BI993" s="229">
        <f>IF(N993="nulová",J993,0)</f>
        <v>0</v>
      </c>
      <c r="BJ993" s="18" t="s">
        <v>86</v>
      </c>
      <c r="BK993" s="229">
        <f>ROUND(I993*H993,2)</f>
        <v>0</v>
      </c>
      <c r="BL993" s="18" t="s">
        <v>318</v>
      </c>
      <c r="BM993" s="228" t="s">
        <v>1650</v>
      </c>
    </row>
    <row r="994" s="2" customFormat="1" ht="16.5" customHeight="1">
      <c r="A994" s="39"/>
      <c r="B994" s="40"/>
      <c r="C994" s="274" t="s">
        <v>1651</v>
      </c>
      <c r="D994" s="274" t="s">
        <v>307</v>
      </c>
      <c r="E994" s="275" t="s">
        <v>1652</v>
      </c>
      <c r="F994" s="276" t="s">
        <v>1653</v>
      </c>
      <c r="G994" s="277" t="s">
        <v>96</v>
      </c>
      <c r="H994" s="278">
        <v>7.2000000000000002</v>
      </c>
      <c r="I994" s="279"/>
      <c r="J994" s="280">
        <f>ROUND(I994*H994,2)</f>
        <v>0</v>
      </c>
      <c r="K994" s="276" t="s">
        <v>239</v>
      </c>
      <c r="L994" s="281"/>
      <c r="M994" s="282" t="s">
        <v>1</v>
      </c>
      <c r="N994" s="283" t="s">
        <v>43</v>
      </c>
      <c r="O994" s="92"/>
      <c r="P994" s="226">
        <f>O994*H994</f>
        <v>0</v>
      </c>
      <c r="Q994" s="226">
        <v>0.00069999999999999999</v>
      </c>
      <c r="R994" s="226">
        <f>Q994*H994</f>
        <v>0.0050400000000000002</v>
      </c>
      <c r="S994" s="226">
        <v>0</v>
      </c>
      <c r="T994" s="227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28" t="s">
        <v>407</v>
      </c>
      <c r="AT994" s="228" t="s">
        <v>307</v>
      </c>
      <c r="AU994" s="228" t="s">
        <v>88</v>
      </c>
      <c r="AY994" s="18" t="s">
        <v>234</v>
      </c>
      <c r="BE994" s="229">
        <f>IF(N994="základní",J994,0)</f>
        <v>0</v>
      </c>
      <c r="BF994" s="229">
        <f>IF(N994="snížená",J994,0)</f>
        <v>0</v>
      </c>
      <c r="BG994" s="229">
        <f>IF(N994="zákl. přenesená",J994,0)</f>
        <v>0</v>
      </c>
      <c r="BH994" s="229">
        <f>IF(N994="sníž. přenesená",J994,0)</f>
        <v>0</v>
      </c>
      <c r="BI994" s="229">
        <f>IF(N994="nulová",J994,0)</f>
        <v>0</v>
      </c>
      <c r="BJ994" s="18" t="s">
        <v>86</v>
      </c>
      <c r="BK994" s="229">
        <f>ROUND(I994*H994,2)</f>
        <v>0</v>
      </c>
      <c r="BL994" s="18" t="s">
        <v>318</v>
      </c>
      <c r="BM994" s="228" t="s">
        <v>1654</v>
      </c>
    </row>
    <row r="995" s="13" customFormat="1">
      <c r="A995" s="13"/>
      <c r="B995" s="230"/>
      <c r="C995" s="231"/>
      <c r="D995" s="232" t="s">
        <v>242</v>
      </c>
      <c r="E995" s="233" t="s">
        <v>1</v>
      </c>
      <c r="F995" s="234" t="s">
        <v>263</v>
      </c>
      <c r="G995" s="231"/>
      <c r="H995" s="235">
        <v>6</v>
      </c>
      <c r="I995" s="236"/>
      <c r="J995" s="231"/>
      <c r="K995" s="231"/>
      <c r="L995" s="237"/>
      <c r="M995" s="238"/>
      <c r="N995" s="239"/>
      <c r="O995" s="239"/>
      <c r="P995" s="239"/>
      <c r="Q995" s="239"/>
      <c r="R995" s="239"/>
      <c r="S995" s="239"/>
      <c r="T995" s="240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1" t="s">
        <v>242</v>
      </c>
      <c r="AU995" s="241" t="s">
        <v>88</v>
      </c>
      <c r="AV995" s="13" t="s">
        <v>88</v>
      </c>
      <c r="AW995" s="13" t="s">
        <v>34</v>
      </c>
      <c r="AX995" s="13" t="s">
        <v>78</v>
      </c>
      <c r="AY995" s="241" t="s">
        <v>234</v>
      </c>
    </row>
    <row r="996" s="14" customFormat="1">
      <c r="A996" s="14"/>
      <c r="B996" s="242"/>
      <c r="C996" s="243"/>
      <c r="D996" s="232" t="s">
        <v>242</v>
      </c>
      <c r="E996" s="244" t="s">
        <v>1</v>
      </c>
      <c r="F996" s="245" t="s">
        <v>244</v>
      </c>
      <c r="G996" s="243"/>
      <c r="H996" s="246">
        <v>6</v>
      </c>
      <c r="I996" s="247"/>
      <c r="J996" s="243"/>
      <c r="K996" s="243"/>
      <c r="L996" s="248"/>
      <c r="M996" s="249"/>
      <c r="N996" s="250"/>
      <c r="O996" s="250"/>
      <c r="P996" s="250"/>
      <c r="Q996" s="250"/>
      <c r="R996" s="250"/>
      <c r="S996" s="250"/>
      <c r="T996" s="251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2" t="s">
        <v>242</v>
      </c>
      <c r="AU996" s="252" t="s">
        <v>88</v>
      </c>
      <c r="AV996" s="14" t="s">
        <v>240</v>
      </c>
      <c r="AW996" s="14" t="s">
        <v>34</v>
      </c>
      <c r="AX996" s="14" t="s">
        <v>86</v>
      </c>
      <c r="AY996" s="252" t="s">
        <v>234</v>
      </c>
    </row>
    <row r="997" s="13" customFormat="1">
      <c r="A997" s="13"/>
      <c r="B997" s="230"/>
      <c r="C997" s="231"/>
      <c r="D997" s="232" t="s">
        <v>242</v>
      </c>
      <c r="E997" s="231"/>
      <c r="F997" s="234" t="s">
        <v>1655</v>
      </c>
      <c r="G997" s="231"/>
      <c r="H997" s="235">
        <v>7.2000000000000002</v>
      </c>
      <c r="I997" s="236"/>
      <c r="J997" s="231"/>
      <c r="K997" s="231"/>
      <c r="L997" s="237"/>
      <c r="M997" s="238"/>
      <c r="N997" s="239"/>
      <c r="O997" s="239"/>
      <c r="P997" s="239"/>
      <c r="Q997" s="239"/>
      <c r="R997" s="239"/>
      <c r="S997" s="239"/>
      <c r="T997" s="240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1" t="s">
        <v>242</v>
      </c>
      <c r="AU997" s="241" t="s">
        <v>88</v>
      </c>
      <c r="AV997" s="13" t="s">
        <v>88</v>
      </c>
      <c r="AW997" s="13" t="s">
        <v>4</v>
      </c>
      <c r="AX997" s="13" t="s">
        <v>86</v>
      </c>
      <c r="AY997" s="241" t="s">
        <v>234</v>
      </c>
    </row>
    <row r="998" s="2" customFormat="1" ht="37.8" customHeight="1">
      <c r="A998" s="39"/>
      <c r="B998" s="40"/>
      <c r="C998" s="217" t="s">
        <v>1656</v>
      </c>
      <c r="D998" s="217" t="s">
        <v>236</v>
      </c>
      <c r="E998" s="218" t="s">
        <v>1657</v>
      </c>
      <c r="F998" s="219" t="s">
        <v>1658</v>
      </c>
      <c r="G998" s="220" t="s">
        <v>96</v>
      </c>
      <c r="H998" s="221">
        <v>4</v>
      </c>
      <c r="I998" s="222"/>
      <c r="J998" s="223">
        <f>ROUND(I998*H998,2)</f>
        <v>0</v>
      </c>
      <c r="K998" s="219" t="s">
        <v>239</v>
      </c>
      <c r="L998" s="45"/>
      <c r="M998" s="224" t="s">
        <v>1</v>
      </c>
      <c r="N998" s="225" t="s">
        <v>43</v>
      </c>
      <c r="O998" s="92"/>
      <c r="P998" s="226">
        <f>O998*H998</f>
        <v>0</v>
      </c>
      <c r="Q998" s="226">
        <v>0</v>
      </c>
      <c r="R998" s="226">
        <f>Q998*H998</f>
        <v>0</v>
      </c>
      <c r="S998" s="226">
        <v>0.00077999999999999999</v>
      </c>
      <c r="T998" s="227">
        <f>S998*H998</f>
        <v>0.0031199999999999999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28" t="s">
        <v>318</v>
      </c>
      <c r="AT998" s="228" t="s">
        <v>236</v>
      </c>
      <c r="AU998" s="228" t="s">
        <v>88</v>
      </c>
      <c r="AY998" s="18" t="s">
        <v>234</v>
      </c>
      <c r="BE998" s="229">
        <f>IF(N998="základní",J998,0)</f>
        <v>0</v>
      </c>
      <c r="BF998" s="229">
        <f>IF(N998="snížená",J998,0)</f>
        <v>0</v>
      </c>
      <c r="BG998" s="229">
        <f>IF(N998="zákl. přenesená",J998,0)</f>
        <v>0</v>
      </c>
      <c r="BH998" s="229">
        <f>IF(N998="sníž. přenesená",J998,0)</f>
        <v>0</v>
      </c>
      <c r="BI998" s="229">
        <f>IF(N998="nulová",J998,0)</f>
        <v>0</v>
      </c>
      <c r="BJ998" s="18" t="s">
        <v>86</v>
      </c>
      <c r="BK998" s="229">
        <f>ROUND(I998*H998,2)</f>
        <v>0</v>
      </c>
      <c r="BL998" s="18" t="s">
        <v>318</v>
      </c>
      <c r="BM998" s="228" t="s">
        <v>1659</v>
      </c>
    </row>
    <row r="999" s="13" customFormat="1">
      <c r="A999" s="13"/>
      <c r="B999" s="230"/>
      <c r="C999" s="231"/>
      <c r="D999" s="232" t="s">
        <v>242</v>
      </c>
      <c r="E999" s="233" t="s">
        <v>1</v>
      </c>
      <c r="F999" s="234" t="s">
        <v>240</v>
      </c>
      <c r="G999" s="231"/>
      <c r="H999" s="235">
        <v>4</v>
      </c>
      <c r="I999" s="236"/>
      <c r="J999" s="231"/>
      <c r="K999" s="231"/>
      <c r="L999" s="237"/>
      <c r="M999" s="238"/>
      <c r="N999" s="239"/>
      <c r="O999" s="239"/>
      <c r="P999" s="239"/>
      <c r="Q999" s="239"/>
      <c r="R999" s="239"/>
      <c r="S999" s="239"/>
      <c r="T999" s="240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1" t="s">
        <v>242</v>
      </c>
      <c r="AU999" s="241" t="s">
        <v>88</v>
      </c>
      <c r="AV999" s="13" t="s">
        <v>88</v>
      </c>
      <c r="AW999" s="13" t="s">
        <v>34</v>
      </c>
      <c r="AX999" s="13" t="s">
        <v>86</v>
      </c>
      <c r="AY999" s="241" t="s">
        <v>234</v>
      </c>
    </row>
    <row r="1000" s="2" customFormat="1" ht="24.15" customHeight="1">
      <c r="A1000" s="39"/>
      <c r="B1000" s="40"/>
      <c r="C1000" s="217" t="s">
        <v>1660</v>
      </c>
      <c r="D1000" s="217" t="s">
        <v>236</v>
      </c>
      <c r="E1000" s="218" t="s">
        <v>1661</v>
      </c>
      <c r="F1000" s="219" t="s">
        <v>1662</v>
      </c>
      <c r="G1000" s="220" t="s">
        <v>321</v>
      </c>
      <c r="H1000" s="221">
        <v>1</v>
      </c>
      <c r="I1000" s="222"/>
      <c r="J1000" s="223">
        <f>ROUND(I1000*H1000,2)</f>
        <v>0</v>
      </c>
      <c r="K1000" s="219" t="s">
        <v>239</v>
      </c>
      <c r="L1000" s="45"/>
      <c r="M1000" s="224" t="s">
        <v>1</v>
      </c>
      <c r="N1000" s="225" t="s">
        <v>43</v>
      </c>
      <c r="O1000" s="92"/>
      <c r="P1000" s="226">
        <f>O1000*H1000</f>
        <v>0</v>
      </c>
      <c r="Q1000" s="226">
        <v>0</v>
      </c>
      <c r="R1000" s="226">
        <f>Q1000*H1000</f>
        <v>0</v>
      </c>
      <c r="S1000" s="226">
        <v>0</v>
      </c>
      <c r="T1000" s="227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28" t="s">
        <v>318</v>
      </c>
      <c r="AT1000" s="228" t="s">
        <v>236</v>
      </c>
      <c r="AU1000" s="228" t="s">
        <v>88</v>
      </c>
      <c r="AY1000" s="18" t="s">
        <v>234</v>
      </c>
      <c r="BE1000" s="229">
        <f>IF(N1000="základní",J1000,0)</f>
        <v>0</v>
      </c>
      <c r="BF1000" s="229">
        <f>IF(N1000="snížená",J1000,0)</f>
        <v>0</v>
      </c>
      <c r="BG1000" s="229">
        <f>IF(N1000="zákl. přenesená",J1000,0)</f>
        <v>0</v>
      </c>
      <c r="BH1000" s="229">
        <f>IF(N1000="sníž. přenesená",J1000,0)</f>
        <v>0</v>
      </c>
      <c r="BI1000" s="229">
        <f>IF(N1000="nulová",J1000,0)</f>
        <v>0</v>
      </c>
      <c r="BJ1000" s="18" t="s">
        <v>86</v>
      </c>
      <c r="BK1000" s="229">
        <f>ROUND(I1000*H1000,2)</f>
        <v>0</v>
      </c>
      <c r="BL1000" s="18" t="s">
        <v>318</v>
      </c>
      <c r="BM1000" s="228" t="s">
        <v>1663</v>
      </c>
    </row>
    <row r="1001" s="2" customFormat="1" ht="16.5" customHeight="1">
      <c r="A1001" s="39"/>
      <c r="B1001" s="40"/>
      <c r="C1001" s="274" t="s">
        <v>1664</v>
      </c>
      <c r="D1001" s="274" t="s">
        <v>307</v>
      </c>
      <c r="E1001" s="275" t="s">
        <v>1665</v>
      </c>
      <c r="F1001" s="276" t="s">
        <v>1666</v>
      </c>
      <c r="G1001" s="277" t="s">
        <v>321</v>
      </c>
      <c r="H1001" s="278">
        <v>1</v>
      </c>
      <c r="I1001" s="279"/>
      <c r="J1001" s="280">
        <f>ROUND(I1001*H1001,2)</f>
        <v>0</v>
      </c>
      <c r="K1001" s="276" t="s">
        <v>239</v>
      </c>
      <c r="L1001" s="281"/>
      <c r="M1001" s="282" t="s">
        <v>1</v>
      </c>
      <c r="N1001" s="283" t="s">
        <v>43</v>
      </c>
      <c r="O1001" s="92"/>
      <c r="P1001" s="226">
        <f>O1001*H1001</f>
        <v>0</v>
      </c>
      <c r="Q1001" s="226">
        <v>9.0000000000000006E-05</v>
      </c>
      <c r="R1001" s="226">
        <f>Q1001*H1001</f>
        <v>9.0000000000000006E-05</v>
      </c>
      <c r="S1001" s="226">
        <v>0</v>
      </c>
      <c r="T1001" s="227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28" t="s">
        <v>407</v>
      </c>
      <c r="AT1001" s="228" t="s">
        <v>307</v>
      </c>
      <c r="AU1001" s="228" t="s">
        <v>88</v>
      </c>
      <c r="AY1001" s="18" t="s">
        <v>234</v>
      </c>
      <c r="BE1001" s="229">
        <f>IF(N1001="základní",J1001,0)</f>
        <v>0</v>
      </c>
      <c r="BF1001" s="229">
        <f>IF(N1001="snížená",J1001,0)</f>
        <v>0</v>
      </c>
      <c r="BG1001" s="229">
        <f>IF(N1001="zákl. přenesená",J1001,0)</f>
        <v>0</v>
      </c>
      <c r="BH1001" s="229">
        <f>IF(N1001="sníž. přenesená",J1001,0)</f>
        <v>0</v>
      </c>
      <c r="BI1001" s="229">
        <f>IF(N1001="nulová",J1001,0)</f>
        <v>0</v>
      </c>
      <c r="BJ1001" s="18" t="s">
        <v>86</v>
      </c>
      <c r="BK1001" s="229">
        <f>ROUND(I1001*H1001,2)</f>
        <v>0</v>
      </c>
      <c r="BL1001" s="18" t="s">
        <v>318</v>
      </c>
      <c r="BM1001" s="228" t="s">
        <v>1667</v>
      </c>
    </row>
    <row r="1002" s="2" customFormat="1" ht="24.15" customHeight="1">
      <c r="A1002" s="39"/>
      <c r="B1002" s="40"/>
      <c r="C1002" s="217" t="s">
        <v>1668</v>
      </c>
      <c r="D1002" s="217" t="s">
        <v>236</v>
      </c>
      <c r="E1002" s="218" t="s">
        <v>1669</v>
      </c>
      <c r="F1002" s="219" t="s">
        <v>1670</v>
      </c>
      <c r="G1002" s="220" t="s">
        <v>321</v>
      </c>
      <c r="H1002" s="221">
        <v>1</v>
      </c>
      <c r="I1002" s="222"/>
      <c r="J1002" s="223">
        <f>ROUND(I1002*H1002,2)</f>
        <v>0</v>
      </c>
      <c r="K1002" s="219" t="s">
        <v>239</v>
      </c>
      <c r="L1002" s="45"/>
      <c r="M1002" s="224" t="s">
        <v>1</v>
      </c>
      <c r="N1002" s="225" t="s">
        <v>43</v>
      </c>
      <c r="O1002" s="92"/>
      <c r="P1002" s="226">
        <f>O1002*H1002</f>
        <v>0</v>
      </c>
      <c r="Q1002" s="226">
        <v>0</v>
      </c>
      <c r="R1002" s="226">
        <f>Q1002*H1002</f>
        <v>0</v>
      </c>
      <c r="S1002" s="226">
        <v>0</v>
      </c>
      <c r="T1002" s="227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28" t="s">
        <v>318</v>
      </c>
      <c r="AT1002" s="228" t="s">
        <v>236</v>
      </c>
      <c r="AU1002" s="228" t="s">
        <v>88</v>
      </c>
      <c r="AY1002" s="18" t="s">
        <v>234</v>
      </c>
      <c r="BE1002" s="229">
        <f>IF(N1002="základní",J1002,0)</f>
        <v>0</v>
      </c>
      <c r="BF1002" s="229">
        <f>IF(N1002="snížená",J1002,0)</f>
        <v>0</v>
      </c>
      <c r="BG1002" s="229">
        <f>IF(N1002="zákl. přenesená",J1002,0)</f>
        <v>0</v>
      </c>
      <c r="BH1002" s="229">
        <f>IF(N1002="sníž. přenesená",J1002,0)</f>
        <v>0</v>
      </c>
      <c r="BI1002" s="229">
        <f>IF(N1002="nulová",J1002,0)</f>
        <v>0</v>
      </c>
      <c r="BJ1002" s="18" t="s">
        <v>86</v>
      </c>
      <c r="BK1002" s="229">
        <f>ROUND(I1002*H1002,2)</f>
        <v>0</v>
      </c>
      <c r="BL1002" s="18" t="s">
        <v>318</v>
      </c>
      <c r="BM1002" s="228" t="s">
        <v>1671</v>
      </c>
    </row>
    <row r="1003" s="2" customFormat="1" ht="24.15" customHeight="1">
      <c r="A1003" s="39"/>
      <c r="B1003" s="40"/>
      <c r="C1003" s="274" t="s">
        <v>1672</v>
      </c>
      <c r="D1003" s="274" t="s">
        <v>307</v>
      </c>
      <c r="E1003" s="275" t="s">
        <v>1673</v>
      </c>
      <c r="F1003" s="276" t="s">
        <v>1674</v>
      </c>
      <c r="G1003" s="277" t="s">
        <v>321</v>
      </c>
      <c r="H1003" s="278">
        <v>1</v>
      </c>
      <c r="I1003" s="279"/>
      <c r="J1003" s="280">
        <f>ROUND(I1003*H1003,2)</f>
        <v>0</v>
      </c>
      <c r="K1003" s="276" t="s">
        <v>239</v>
      </c>
      <c r="L1003" s="281"/>
      <c r="M1003" s="282" t="s">
        <v>1</v>
      </c>
      <c r="N1003" s="283" t="s">
        <v>43</v>
      </c>
      <c r="O1003" s="92"/>
      <c r="P1003" s="226">
        <f>O1003*H1003</f>
        <v>0</v>
      </c>
      <c r="Q1003" s="226">
        <v>0.00020000000000000001</v>
      </c>
      <c r="R1003" s="226">
        <f>Q1003*H1003</f>
        <v>0.00020000000000000001</v>
      </c>
      <c r="S1003" s="226">
        <v>0</v>
      </c>
      <c r="T1003" s="227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28" t="s">
        <v>407</v>
      </c>
      <c r="AT1003" s="228" t="s">
        <v>307</v>
      </c>
      <c r="AU1003" s="228" t="s">
        <v>88</v>
      </c>
      <c r="AY1003" s="18" t="s">
        <v>234</v>
      </c>
      <c r="BE1003" s="229">
        <f>IF(N1003="základní",J1003,0)</f>
        <v>0</v>
      </c>
      <c r="BF1003" s="229">
        <f>IF(N1003="snížená",J1003,0)</f>
        <v>0</v>
      </c>
      <c r="BG1003" s="229">
        <f>IF(N1003="zákl. přenesená",J1003,0)</f>
        <v>0</v>
      </c>
      <c r="BH1003" s="229">
        <f>IF(N1003="sníž. přenesená",J1003,0)</f>
        <v>0</v>
      </c>
      <c r="BI1003" s="229">
        <f>IF(N1003="nulová",J1003,0)</f>
        <v>0</v>
      </c>
      <c r="BJ1003" s="18" t="s">
        <v>86</v>
      </c>
      <c r="BK1003" s="229">
        <f>ROUND(I1003*H1003,2)</f>
        <v>0</v>
      </c>
      <c r="BL1003" s="18" t="s">
        <v>318</v>
      </c>
      <c r="BM1003" s="228" t="s">
        <v>1675</v>
      </c>
    </row>
    <row r="1004" s="2" customFormat="1" ht="24.15" customHeight="1">
      <c r="A1004" s="39"/>
      <c r="B1004" s="40"/>
      <c r="C1004" s="217" t="s">
        <v>1676</v>
      </c>
      <c r="D1004" s="217" t="s">
        <v>236</v>
      </c>
      <c r="E1004" s="218" t="s">
        <v>1677</v>
      </c>
      <c r="F1004" s="219" t="s">
        <v>1678</v>
      </c>
      <c r="G1004" s="220" t="s">
        <v>96</v>
      </c>
      <c r="H1004" s="221">
        <v>4</v>
      </c>
      <c r="I1004" s="222"/>
      <c r="J1004" s="223">
        <f>ROUND(I1004*H1004,2)</f>
        <v>0</v>
      </c>
      <c r="K1004" s="219" t="s">
        <v>239</v>
      </c>
      <c r="L1004" s="45"/>
      <c r="M1004" s="224" t="s">
        <v>1</v>
      </c>
      <c r="N1004" s="225" t="s">
        <v>43</v>
      </c>
      <c r="O1004" s="92"/>
      <c r="P1004" s="226">
        <f>O1004*H1004</f>
        <v>0</v>
      </c>
      <c r="Q1004" s="226">
        <v>0.00017000000000000001</v>
      </c>
      <c r="R1004" s="226">
        <f>Q1004*H1004</f>
        <v>0.00068000000000000005</v>
      </c>
      <c r="S1004" s="226">
        <v>0</v>
      </c>
      <c r="T1004" s="227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28" t="s">
        <v>318</v>
      </c>
      <c r="AT1004" s="228" t="s">
        <v>236</v>
      </c>
      <c r="AU1004" s="228" t="s">
        <v>88</v>
      </c>
      <c r="AY1004" s="18" t="s">
        <v>234</v>
      </c>
      <c r="BE1004" s="229">
        <f>IF(N1004="základní",J1004,0)</f>
        <v>0</v>
      </c>
      <c r="BF1004" s="229">
        <f>IF(N1004="snížená",J1004,0)</f>
        <v>0</v>
      </c>
      <c r="BG1004" s="229">
        <f>IF(N1004="zákl. přenesená",J1004,0)</f>
        <v>0</v>
      </c>
      <c r="BH1004" s="229">
        <f>IF(N1004="sníž. přenesená",J1004,0)</f>
        <v>0</v>
      </c>
      <c r="BI1004" s="229">
        <f>IF(N1004="nulová",J1004,0)</f>
        <v>0</v>
      </c>
      <c r="BJ1004" s="18" t="s">
        <v>86</v>
      </c>
      <c r="BK1004" s="229">
        <f>ROUND(I1004*H1004,2)</f>
        <v>0</v>
      </c>
      <c r="BL1004" s="18" t="s">
        <v>318</v>
      </c>
      <c r="BM1004" s="228" t="s">
        <v>1679</v>
      </c>
    </row>
    <row r="1005" s="13" customFormat="1">
      <c r="A1005" s="13"/>
      <c r="B1005" s="230"/>
      <c r="C1005" s="231"/>
      <c r="D1005" s="232" t="s">
        <v>242</v>
      </c>
      <c r="E1005" s="233" t="s">
        <v>1</v>
      </c>
      <c r="F1005" s="234" t="s">
        <v>240</v>
      </c>
      <c r="G1005" s="231"/>
      <c r="H1005" s="235">
        <v>4</v>
      </c>
      <c r="I1005" s="236"/>
      <c r="J1005" s="231"/>
      <c r="K1005" s="231"/>
      <c r="L1005" s="237"/>
      <c r="M1005" s="238"/>
      <c r="N1005" s="239"/>
      <c r="O1005" s="239"/>
      <c r="P1005" s="239"/>
      <c r="Q1005" s="239"/>
      <c r="R1005" s="239"/>
      <c r="S1005" s="239"/>
      <c r="T1005" s="240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1" t="s">
        <v>242</v>
      </c>
      <c r="AU1005" s="241" t="s">
        <v>88</v>
      </c>
      <c r="AV1005" s="13" t="s">
        <v>88</v>
      </c>
      <c r="AW1005" s="13" t="s">
        <v>34</v>
      </c>
      <c r="AX1005" s="13" t="s">
        <v>78</v>
      </c>
      <c r="AY1005" s="241" t="s">
        <v>234</v>
      </c>
    </row>
    <row r="1006" s="14" customFormat="1">
      <c r="A1006" s="14"/>
      <c r="B1006" s="242"/>
      <c r="C1006" s="243"/>
      <c r="D1006" s="232" t="s">
        <v>242</v>
      </c>
      <c r="E1006" s="244" t="s">
        <v>1</v>
      </c>
      <c r="F1006" s="245" t="s">
        <v>244</v>
      </c>
      <c r="G1006" s="243"/>
      <c r="H1006" s="246">
        <v>4</v>
      </c>
      <c r="I1006" s="247"/>
      <c r="J1006" s="243"/>
      <c r="K1006" s="243"/>
      <c r="L1006" s="248"/>
      <c r="M1006" s="249"/>
      <c r="N1006" s="250"/>
      <c r="O1006" s="250"/>
      <c r="P1006" s="250"/>
      <c r="Q1006" s="250"/>
      <c r="R1006" s="250"/>
      <c r="S1006" s="250"/>
      <c r="T1006" s="25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2" t="s">
        <v>242</v>
      </c>
      <c r="AU1006" s="252" t="s">
        <v>88</v>
      </c>
      <c r="AV1006" s="14" t="s">
        <v>240</v>
      </c>
      <c r="AW1006" s="14" t="s">
        <v>34</v>
      </c>
      <c r="AX1006" s="14" t="s">
        <v>86</v>
      </c>
      <c r="AY1006" s="252" t="s">
        <v>234</v>
      </c>
    </row>
    <row r="1007" s="2" customFormat="1" ht="24.15" customHeight="1">
      <c r="A1007" s="39"/>
      <c r="B1007" s="40"/>
      <c r="C1007" s="217" t="s">
        <v>1680</v>
      </c>
      <c r="D1007" s="217" t="s">
        <v>236</v>
      </c>
      <c r="E1007" s="218" t="s">
        <v>1681</v>
      </c>
      <c r="F1007" s="219" t="s">
        <v>1682</v>
      </c>
      <c r="G1007" s="220" t="s">
        <v>978</v>
      </c>
      <c r="H1007" s="288"/>
      <c r="I1007" s="222"/>
      <c r="J1007" s="223">
        <f>ROUND(I1007*H1007,2)</f>
        <v>0</v>
      </c>
      <c r="K1007" s="219" t="s">
        <v>239</v>
      </c>
      <c r="L1007" s="45"/>
      <c r="M1007" s="224" t="s">
        <v>1</v>
      </c>
      <c r="N1007" s="225" t="s">
        <v>43</v>
      </c>
      <c r="O1007" s="92"/>
      <c r="P1007" s="226">
        <f>O1007*H1007</f>
        <v>0</v>
      </c>
      <c r="Q1007" s="226">
        <v>0</v>
      </c>
      <c r="R1007" s="226">
        <f>Q1007*H1007</f>
        <v>0</v>
      </c>
      <c r="S1007" s="226">
        <v>0</v>
      </c>
      <c r="T1007" s="227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28" t="s">
        <v>318</v>
      </c>
      <c r="AT1007" s="228" t="s">
        <v>236</v>
      </c>
      <c r="AU1007" s="228" t="s">
        <v>88</v>
      </c>
      <c r="AY1007" s="18" t="s">
        <v>234</v>
      </c>
      <c r="BE1007" s="229">
        <f>IF(N1007="základní",J1007,0)</f>
        <v>0</v>
      </c>
      <c r="BF1007" s="229">
        <f>IF(N1007="snížená",J1007,0)</f>
        <v>0</v>
      </c>
      <c r="BG1007" s="229">
        <f>IF(N1007="zákl. přenesená",J1007,0)</f>
        <v>0</v>
      </c>
      <c r="BH1007" s="229">
        <f>IF(N1007="sníž. přenesená",J1007,0)</f>
        <v>0</v>
      </c>
      <c r="BI1007" s="229">
        <f>IF(N1007="nulová",J1007,0)</f>
        <v>0</v>
      </c>
      <c r="BJ1007" s="18" t="s">
        <v>86</v>
      </c>
      <c r="BK1007" s="229">
        <f>ROUND(I1007*H1007,2)</f>
        <v>0</v>
      </c>
      <c r="BL1007" s="18" t="s">
        <v>318</v>
      </c>
      <c r="BM1007" s="228" t="s">
        <v>1683</v>
      </c>
    </row>
    <row r="1008" s="2" customFormat="1" ht="24.15" customHeight="1">
      <c r="A1008" s="39"/>
      <c r="B1008" s="40"/>
      <c r="C1008" s="217" t="s">
        <v>1684</v>
      </c>
      <c r="D1008" s="217" t="s">
        <v>236</v>
      </c>
      <c r="E1008" s="218" t="s">
        <v>1685</v>
      </c>
      <c r="F1008" s="219" t="s">
        <v>1686</v>
      </c>
      <c r="G1008" s="220" t="s">
        <v>978</v>
      </c>
      <c r="H1008" s="288"/>
      <c r="I1008" s="222"/>
      <c r="J1008" s="223">
        <f>ROUND(I1008*H1008,2)</f>
        <v>0</v>
      </c>
      <c r="K1008" s="219" t="s">
        <v>239</v>
      </c>
      <c r="L1008" s="45"/>
      <c r="M1008" s="224" t="s">
        <v>1</v>
      </c>
      <c r="N1008" s="225" t="s">
        <v>43</v>
      </c>
      <c r="O1008" s="92"/>
      <c r="P1008" s="226">
        <f>O1008*H1008</f>
        <v>0</v>
      </c>
      <c r="Q1008" s="226">
        <v>0</v>
      </c>
      <c r="R1008" s="226">
        <f>Q1008*H1008</f>
        <v>0</v>
      </c>
      <c r="S1008" s="226">
        <v>0</v>
      </c>
      <c r="T1008" s="227">
        <f>S1008*H1008</f>
        <v>0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28" t="s">
        <v>318</v>
      </c>
      <c r="AT1008" s="228" t="s">
        <v>236</v>
      </c>
      <c r="AU1008" s="228" t="s">
        <v>88</v>
      </c>
      <c r="AY1008" s="18" t="s">
        <v>234</v>
      </c>
      <c r="BE1008" s="229">
        <f>IF(N1008="základní",J1008,0)</f>
        <v>0</v>
      </c>
      <c r="BF1008" s="229">
        <f>IF(N1008="snížená",J1008,0)</f>
        <v>0</v>
      </c>
      <c r="BG1008" s="229">
        <f>IF(N1008="zákl. přenesená",J1008,0)</f>
        <v>0</v>
      </c>
      <c r="BH1008" s="229">
        <f>IF(N1008="sníž. přenesená",J1008,0)</f>
        <v>0</v>
      </c>
      <c r="BI1008" s="229">
        <f>IF(N1008="nulová",J1008,0)</f>
        <v>0</v>
      </c>
      <c r="BJ1008" s="18" t="s">
        <v>86</v>
      </c>
      <c r="BK1008" s="229">
        <f>ROUND(I1008*H1008,2)</f>
        <v>0</v>
      </c>
      <c r="BL1008" s="18" t="s">
        <v>318</v>
      </c>
      <c r="BM1008" s="228" t="s">
        <v>1687</v>
      </c>
    </row>
    <row r="1009" s="12" customFormat="1" ht="22.8" customHeight="1">
      <c r="A1009" s="12"/>
      <c r="B1009" s="201"/>
      <c r="C1009" s="202"/>
      <c r="D1009" s="203" t="s">
        <v>77</v>
      </c>
      <c r="E1009" s="215" t="s">
        <v>1688</v>
      </c>
      <c r="F1009" s="215" t="s">
        <v>1689</v>
      </c>
      <c r="G1009" s="202"/>
      <c r="H1009" s="202"/>
      <c r="I1009" s="205"/>
      <c r="J1009" s="216">
        <f>BK1009</f>
        <v>0</v>
      </c>
      <c r="K1009" s="202"/>
      <c r="L1009" s="207"/>
      <c r="M1009" s="208"/>
      <c r="N1009" s="209"/>
      <c r="O1009" s="209"/>
      <c r="P1009" s="210">
        <f>SUM(P1010:P1067)</f>
        <v>0</v>
      </c>
      <c r="Q1009" s="209"/>
      <c r="R1009" s="210">
        <f>SUM(R1010:R1067)</f>
        <v>1.2999499999999997</v>
      </c>
      <c r="S1009" s="209"/>
      <c r="T1009" s="211">
        <f>SUM(T1010:T1067)</f>
        <v>0</v>
      </c>
      <c r="U1009" s="12"/>
      <c r="V1009" s="12"/>
      <c r="W1009" s="12"/>
      <c r="X1009" s="12"/>
      <c r="Y1009" s="12"/>
      <c r="Z1009" s="12"/>
      <c r="AA1009" s="12"/>
      <c r="AB1009" s="12"/>
      <c r="AC1009" s="12"/>
      <c r="AD1009" s="12"/>
      <c r="AE1009" s="12"/>
      <c r="AR1009" s="212" t="s">
        <v>88</v>
      </c>
      <c r="AT1009" s="213" t="s">
        <v>77</v>
      </c>
      <c r="AU1009" s="213" t="s">
        <v>86</v>
      </c>
      <c r="AY1009" s="212" t="s">
        <v>234</v>
      </c>
      <c r="BK1009" s="214">
        <f>SUM(BK1010:BK1067)</f>
        <v>0</v>
      </c>
    </row>
    <row r="1010" s="2" customFormat="1" ht="24.15" customHeight="1">
      <c r="A1010" s="39"/>
      <c r="B1010" s="40"/>
      <c r="C1010" s="217" t="s">
        <v>1690</v>
      </c>
      <c r="D1010" s="217" t="s">
        <v>236</v>
      </c>
      <c r="E1010" s="218" t="s">
        <v>1691</v>
      </c>
      <c r="F1010" s="219" t="s">
        <v>1692</v>
      </c>
      <c r="G1010" s="220" t="s">
        <v>131</v>
      </c>
      <c r="H1010" s="221">
        <v>18.199999999999999</v>
      </c>
      <c r="I1010" s="222"/>
      <c r="J1010" s="223">
        <f>ROUND(I1010*H1010,2)</f>
        <v>0</v>
      </c>
      <c r="K1010" s="219" t="s">
        <v>239</v>
      </c>
      <c r="L1010" s="45"/>
      <c r="M1010" s="224" t="s">
        <v>1</v>
      </c>
      <c r="N1010" s="225" t="s">
        <v>43</v>
      </c>
      <c r="O1010" s="92"/>
      <c r="P1010" s="226">
        <f>O1010*H1010</f>
        <v>0</v>
      </c>
      <c r="Q1010" s="226">
        <v>0.045539999999999997</v>
      </c>
      <c r="R1010" s="226">
        <f>Q1010*H1010</f>
        <v>0.8288279999999999</v>
      </c>
      <c r="S1010" s="226">
        <v>0</v>
      </c>
      <c r="T1010" s="227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28" t="s">
        <v>318</v>
      </c>
      <c r="AT1010" s="228" t="s">
        <v>236</v>
      </c>
      <c r="AU1010" s="228" t="s">
        <v>88</v>
      </c>
      <c r="AY1010" s="18" t="s">
        <v>234</v>
      </c>
      <c r="BE1010" s="229">
        <f>IF(N1010="základní",J1010,0)</f>
        <v>0</v>
      </c>
      <c r="BF1010" s="229">
        <f>IF(N1010="snížená",J1010,0)</f>
        <v>0</v>
      </c>
      <c r="BG1010" s="229">
        <f>IF(N1010="zákl. přenesená",J1010,0)</f>
        <v>0</v>
      </c>
      <c r="BH1010" s="229">
        <f>IF(N1010="sníž. přenesená",J1010,0)</f>
        <v>0</v>
      </c>
      <c r="BI1010" s="229">
        <f>IF(N1010="nulová",J1010,0)</f>
        <v>0</v>
      </c>
      <c r="BJ1010" s="18" t="s">
        <v>86</v>
      </c>
      <c r="BK1010" s="229">
        <f>ROUND(I1010*H1010,2)</f>
        <v>0</v>
      </c>
      <c r="BL1010" s="18" t="s">
        <v>318</v>
      </c>
      <c r="BM1010" s="228" t="s">
        <v>1693</v>
      </c>
    </row>
    <row r="1011" s="13" customFormat="1">
      <c r="A1011" s="13"/>
      <c r="B1011" s="230"/>
      <c r="C1011" s="231"/>
      <c r="D1011" s="232" t="s">
        <v>242</v>
      </c>
      <c r="E1011" s="233" t="s">
        <v>1</v>
      </c>
      <c r="F1011" s="234" t="s">
        <v>1694</v>
      </c>
      <c r="G1011" s="231"/>
      <c r="H1011" s="235">
        <v>3.46</v>
      </c>
      <c r="I1011" s="236"/>
      <c r="J1011" s="231"/>
      <c r="K1011" s="231"/>
      <c r="L1011" s="237"/>
      <c r="M1011" s="238"/>
      <c r="N1011" s="239"/>
      <c r="O1011" s="239"/>
      <c r="P1011" s="239"/>
      <c r="Q1011" s="239"/>
      <c r="R1011" s="239"/>
      <c r="S1011" s="239"/>
      <c r="T1011" s="240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1" t="s">
        <v>242</v>
      </c>
      <c r="AU1011" s="241" t="s">
        <v>88</v>
      </c>
      <c r="AV1011" s="13" t="s">
        <v>88</v>
      </c>
      <c r="AW1011" s="13" t="s">
        <v>34</v>
      </c>
      <c r="AX1011" s="13" t="s">
        <v>78</v>
      </c>
      <c r="AY1011" s="241" t="s">
        <v>234</v>
      </c>
    </row>
    <row r="1012" s="13" customFormat="1">
      <c r="A1012" s="13"/>
      <c r="B1012" s="230"/>
      <c r="C1012" s="231"/>
      <c r="D1012" s="232" t="s">
        <v>242</v>
      </c>
      <c r="E1012" s="233" t="s">
        <v>1</v>
      </c>
      <c r="F1012" s="234" t="s">
        <v>1695</v>
      </c>
      <c r="G1012" s="231"/>
      <c r="H1012" s="235">
        <v>5.5</v>
      </c>
      <c r="I1012" s="236"/>
      <c r="J1012" s="231"/>
      <c r="K1012" s="231"/>
      <c r="L1012" s="237"/>
      <c r="M1012" s="238"/>
      <c r="N1012" s="239"/>
      <c r="O1012" s="239"/>
      <c r="P1012" s="239"/>
      <c r="Q1012" s="239"/>
      <c r="R1012" s="239"/>
      <c r="S1012" s="239"/>
      <c r="T1012" s="240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1" t="s">
        <v>242</v>
      </c>
      <c r="AU1012" s="241" t="s">
        <v>88</v>
      </c>
      <c r="AV1012" s="13" t="s">
        <v>88</v>
      </c>
      <c r="AW1012" s="13" t="s">
        <v>34</v>
      </c>
      <c r="AX1012" s="13" t="s">
        <v>78</v>
      </c>
      <c r="AY1012" s="241" t="s">
        <v>234</v>
      </c>
    </row>
    <row r="1013" s="13" customFormat="1">
      <c r="A1013" s="13"/>
      <c r="B1013" s="230"/>
      <c r="C1013" s="231"/>
      <c r="D1013" s="232" t="s">
        <v>242</v>
      </c>
      <c r="E1013" s="233" t="s">
        <v>1</v>
      </c>
      <c r="F1013" s="234" t="s">
        <v>1696</v>
      </c>
      <c r="G1013" s="231"/>
      <c r="H1013" s="235">
        <v>9.2400000000000002</v>
      </c>
      <c r="I1013" s="236"/>
      <c r="J1013" s="231"/>
      <c r="K1013" s="231"/>
      <c r="L1013" s="237"/>
      <c r="M1013" s="238"/>
      <c r="N1013" s="239"/>
      <c r="O1013" s="239"/>
      <c r="P1013" s="239"/>
      <c r="Q1013" s="239"/>
      <c r="R1013" s="239"/>
      <c r="S1013" s="239"/>
      <c r="T1013" s="24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1" t="s">
        <v>242</v>
      </c>
      <c r="AU1013" s="241" t="s">
        <v>88</v>
      </c>
      <c r="AV1013" s="13" t="s">
        <v>88</v>
      </c>
      <c r="AW1013" s="13" t="s">
        <v>34</v>
      </c>
      <c r="AX1013" s="13" t="s">
        <v>78</v>
      </c>
      <c r="AY1013" s="241" t="s">
        <v>234</v>
      </c>
    </row>
    <row r="1014" s="14" customFormat="1">
      <c r="A1014" s="14"/>
      <c r="B1014" s="242"/>
      <c r="C1014" s="243"/>
      <c r="D1014" s="232" t="s">
        <v>242</v>
      </c>
      <c r="E1014" s="244" t="s">
        <v>165</v>
      </c>
      <c r="F1014" s="245" t="s">
        <v>244</v>
      </c>
      <c r="G1014" s="243"/>
      <c r="H1014" s="246">
        <v>18.199999999999999</v>
      </c>
      <c r="I1014" s="247"/>
      <c r="J1014" s="243"/>
      <c r="K1014" s="243"/>
      <c r="L1014" s="248"/>
      <c r="M1014" s="249"/>
      <c r="N1014" s="250"/>
      <c r="O1014" s="250"/>
      <c r="P1014" s="250"/>
      <c r="Q1014" s="250"/>
      <c r="R1014" s="250"/>
      <c r="S1014" s="250"/>
      <c r="T1014" s="251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2" t="s">
        <v>242</v>
      </c>
      <c r="AU1014" s="252" t="s">
        <v>88</v>
      </c>
      <c r="AV1014" s="14" t="s">
        <v>240</v>
      </c>
      <c r="AW1014" s="14" t="s">
        <v>34</v>
      </c>
      <c r="AX1014" s="14" t="s">
        <v>86</v>
      </c>
      <c r="AY1014" s="252" t="s">
        <v>234</v>
      </c>
    </row>
    <row r="1015" s="2" customFormat="1" ht="21.75" customHeight="1">
      <c r="A1015" s="39"/>
      <c r="B1015" s="40"/>
      <c r="C1015" s="217" t="s">
        <v>1697</v>
      </c>
      <c r="D1015" s="217" t="s">
        <v>236</v>
      </c>
      <c r="E1015" s="218" t="s">
        <v>1698</v>
      </c>
      <c r="F1015" s="219" t="s">
        <v>1699</v>
      </c>
      <c r="G1015" s="220" t="s">
        <v>131</v>
      </c>
      <c r="H1015" s="221">
        <v>36.399999999999999</v>
      </c>
      <c r="I1015" s="222"/>
      <c r="J1015" s="223">
        <f>ROUND(I1015*H1015,2)</f>
        <v>0</v>
      </c>
      <c r="K1015" s="219" t="s">
        <v>239</v>
      </c>
      <c r="L1015" s="45"/>
      <c r="M1015" s="224" t="s">
        <v>1</v>
      </c>
      <c r="N1015" s="225" t="s">
        <v>43</v>
      </c>
      <c r="O1015" s="92"/>
      <c r="P1015" s="226">
        <f>O1015*H1015</f>
        <v>0</v>
      </c>
      <c r="Q1015" s="226">
        <v>0.00020000000000000001</v>
      </c>
      <c r="R1015" s="226">
        <f>Q1015*H1015</f>
        <v>0.00728</v>
      </c>
      <c r="S1015" s="226">
        <v>0</v>
      </c>
      <c r="T1015" s="227">
        <f>S1015*H1015</f>
        <v>0</v>
      </c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R1015" s="228" t="s">
        <v>318</v>
      </c>
      <c r="AT1015" s="228" t="s">
        <v>236</v>
      </c>
      <c r="AU1015" s="228" t="s">
        <v>88</v>
      </c>
      <c r="AY1015" s="18" t="s">
        <v>234</v>
      </c>
      <c r="BE1015" s="229">
        <f>IF(N1015="základní",J1015,0)</f>
        <v>0</v>
      </c>
      <c r="BF1015" s="229">
        <f>IF(N1015="snížená",J1015,0)</f>
        <v>0</v>
      </c>
      <c r="BG1015" s="229">
        <f>IF(N1015="zákl. přenesená",J1015,0)</f>
        <v>0</v>
      </c>
      <c r="BH1015" s="229">
        <f>IF(N1015="sníž. přenesená",J1015,0)</f>
        <v>0</v>
      </c>
      <c r="BI1015" s="229">
        <f>IF(N1015="nulová",J1015,0)</f>
        <v>0</v>
      </c>
      <c r="BJ1015" s="18" t="s">
        <v>86</v>
      </c>
      <c r="BK1015" s="229">
        <f>ROUND(I1015*H1015,2)</f>
        <v>0</v>
      </c>
      <c r="BL1015" s="18" t="s">
        <v>318</v>
      </c>
      <c r="BM1015" s="228" t="s">
        <v>1700</v>
      </c>
    </row>
    <row r="1016" s="13" customFormat="1">
      <c r="A1016" s="13"/>
      <c r="B1016" s="230"/>
      <c r="C1016" s="231"/>
      <c r="D1016" s="232" t="s">
        <v>242</v>
      </c>
      <c r="E1016" s="233" t="s">
        <v>1</v>
      </c>
      <c r="F1016" s="234" t="s">
        <v>1701</v>
      </c>
      <c r="G1016" s="231"/>
      <c r="H1016" s="235">
        <v>36.399999999999999</v>
      </c>
      <c r="I1016" s="236"/>
      <c r="J1016" s="231"/>
      <c r="K1016" s="231"/>
      <c r="L1016" s="237"/>
      <c r="M1016" s="238"/>
      <c r="N1016" s="239"/>
      <c r="O1016" s="239"/>
      <c r="P1016" s="239"/>
      <c r="Q1016" s="239"/>
      <c r="R1016" s="239"/>
      <c r="S1016" s="239"/>
      <c r="T1016" s="240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1" t="s">
        <v>242</v>
      </c>
      <c r="AU1016" s="241" t="s">
        <v>88</v>
      </c>
      <c r="AV1016" s="13" t="s">
        <v>88</v>
      </c>
      <c r="AW1016" s="13" t="s">
        <v>34</v>
      </c>
      <c r="AX1016" s="13" t="s">
        <v>78</v>
      </c>
      <c r="AY1016" s="241" t="s">
        <v>234</v>
      </c>
    </row>
    <row r="1017" s="14" customFormat="1">
      <c r="A1017" s="14"/>
      <c r="B1017" s="242"/>
      <c r="C1017" s="243"/>
      <c r="D1017" s="232" t="s">
        <v>242</v>
      </c>
      <c r="E1017" s="244" t="s">
        <v>1</v>
      </c>
      <c r="F1017" s="245" t="s">
        <v>244</v>
      </c>
      <c r="G1017" s="243"/>
      <c r="H1017" s="246">
        <v>36.399999999999999</v>
      </c>
      <c r="I1017" s="247"/>
      <c r="J1017" s="243"/>
      <c r="K1017" s="243"/>
      <c r="L1017" s="248"/>
      <c r="M1017" s="249"/>
      <c r="N1017" s="250"/>
      <c r="O1017" s="250"/>
      <c r="P1017" s="250"/>
      <c r="Q1017" s="250"/>
      <c r="R1017" s="250"/>
      <c r="S1017" s="250"/>
      <c r="T1017" s="251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2" t="s">
        <v>242</v>
      </c>
      <c r="AU1017" s="252" t="s">
        <v>88</v>
      </c>
      <c r="AV1017" s="14" t="s">
        <v>240</v>
      </c>
      <c r="AW1017" s="14" t="s">
        <v>34</v>
      </c>
      <c r="AX1017" s="14" t="s">
        <v>86</v>
      </c>
      <c r="AY1017" s="252" t="s">
        <v>234</v>
      </c>
    </row>
    <row r="1018" s="2" customFormat="1" ht="16.5" customHeight="1">
      <c r="A1018" s="39"/>
      <c r="B1018" s="40"/>
      <c r="C1018" s="217" t="s">
        <v>1702</v>
      </c>
      <c r="D1018" s="217" t="s">
        <v>236</v>
      </c>
      <c r="E1018" s="218" t="s">
        <v>1703</v>
      </c>
      <c r="F1018" s="219" t="s">
        <v>1704</v>
      </c>
      <c r="G1018" s="220" t="s">
        <v>131</v>
      </c>
      <c r="H1018" s="221">
        <v>36.399999999999999</v>
      </c>
      <c r="I1018" s="222"/>
      <c r="J1018" s="223">
        <f>ROUND(I1018*H1018,2)</f>
        <v>0</v>
      </c>
      <c r="K1018" s="219" t="s">
        <v>239</v>
      </c>
      <c r="L1018" s="45"/>
      <c r="M1018" s="224" t="s">
        <v>1</v>
      </c>
      <c r="N1018" s="225" t="s">
        <v>43</v>
      </c>
      <c r="O1018" s="92"/>
      <c r="P1018" s="226">
        <f>O1018*H1018</f>
        <v>0</v>
      </c>
      <c r="Q1018" s="226">
        <v>0.0014</v>
      </c>
      <c r="R1018" s="226">
        <f>Q1018*H1018</f>
        <v>0.050959999999999998</v>
      </c>
      <c r="S1018" s="226">
        <v>0</v>
      </c>
      <c r="T1018" s="227">
        <f>S1018*H1018</f>
        <v>0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28" t="s">
        <v>318</v>
      </c>
      <c r="AT1018" s="228" t="s">
        <v>236</v>
      </c>
      <c r="AU1018" s="228" t="s">
        <v>88</v>
      </c>
      <c r="AY1018" s="18" t="s">
        <v>234</v>
      </c>
      <c r="BE1018" s="229">
        <f>IF(N1018="základní",J1018,0)</f>
        <v>0</v>
      </c>
      <c r="BF1018" s="229">
        <f>IF(N1018="snížená",J1018,0)</f>
        <v>0</v>
      </c>
      <c r="BG1018" s="229">
        <f>IF(N1018="zákl. přenesená",J1018,0)</f>
        <v>0</v>
      </c>
      <c r="BH1018" s="229">
        <f>IF(N1018="sníž. přenesená",J1018,0)</f>
        <v>0</v>
      </c>
      <c r="BI1018" s="229">
        <f>IF(N1018="nulová",J1018,0)</f>
        <v>0</v>
      </c>
      <c r="BJ1018" s="18" t="s">
        <v>86</v>
      </c>
      <c r="BK1018" s="229">
        <f>ROUND(I1018*H1018,2)</f>
        <v>0</v>
      </c>
      <c r="BL1018" s="18" t="s">
        <v>318</v>
      </c>
      <c r="BM1018" s="228" t="s">
        <v>1705</v>
      </c>
    </row>
    <row r="1019" s="13" customFormat="1">
      <c r="A1019" s="13"/>
      <c r="B1019" s="230"/>
      <c r="C1019" s="231"/>
      <c r="D1019" s="232" t="s">
        <v>242</v>
      </c>
      <c r="E1019" s="233" t="s">
        <v>1</v>
      </c>
      <c r="F1019" s="234" t="s">
        <v>1701</v>
      </c>
      <c r="G1019" s="231"/>
      <c r="H1019" s="235">
        <v>36.399999999999999</v>
      </c>
      <c r="I1019" s="236"/>
      <c r="J1019" s="231"/>
      <c r="K1019" s="231"/>
      <c r="L1019" s="237"/>
      <c r="M1019" s="238"/>
      <c r="N1019" s="239"/>
      <c r="O1019" s="239"/>
      <c r="P1019" s="239"/>
      <c r="Q1019" s="239"/>
      <c r="R1019" s="239"/>
      <c r="S1019" s="239"/>
      <c r="T1019" s="240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1" t="s">
        <v>242</v>
      </c>
      <c r="AU1019" s="241" t="s">
        <v>88</v>
      </c>
      <c r="AV1019" s="13" t="s">
        <v>88</v>
      </c>
      <c r="AW1019" s="13" t="s">
        <v>34</v>
      </c>
      <c r="AX1019" s="13" t="s">
        <v>78</v>
      </c>
      <c r="AY1019" s="241" t="s">
        <v>234</v>
      </c>
    </row>
    <row r="1020" s="14" customFormat="1">
      <c r="A1020" s="14"/>
      <c r="B1020" s="242"/>
      <c r="C1020" s="243"/>
      <c r="D1020" s="232" t="s">
        <v>242</v>
      </c>
      <c r="E1020" s="244" t="s">
        <v>1</v>
      </c>
      <c r="F1020" s="245" t="s">
        <v>244</v>
      </c>
      <c r="G1020" s="243"/>
      <c r="H1020" s="246">
        <v>36.399999999999999</v>
      </c>
      <c r="I1020" s="247"/>
      <c r="J1020" s="243"/>
      <c r="K1020" s="243"/>
      <c r="L1020" s="248"/>
      <c r="M1020" s="249"/>
      <c r="N1020" s="250"/>
      <c r="O1020" s="250"/>
      <c r="P1020" s="250"/>
      <c r="Q1020" s="250"/>
      <c r="R1020" s="250"/>
      <c r="S1020" s="250"/>
      <c r="T1020" s="251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2" t="s">
        <v>242</v>
      </c>
      <c r="AU1020" s="252" t="s">
        <v>88</v>
      </c>
      <c r="AV1020" s="14" t="s">
        <v>240</v>
      </c>
      <c r="AW1020" s="14" t="s">
        <v>34</v>
      </c>
      <c r="AX1020" s="14" t="s">
        <v>86</v>
      </c>
      <c r="AY1020" s="252" t="s">
        <v>234</v>
      </c>
    </row>
    <row r="1021" s="2" customFormat="1" ht="24.15" customHeight="1">
      <c r="A1021" s="39"/>
      <c r="B1021" s="40"/>
      <c r="C1021" s="217" t="s">
        <v>1706</v>
      </c>
      <c r="D1021" s="217" t="s">
        <v>236</v>
      </c>
      <c r="E1021" s="218" t="s">
        <v>1707</v>
      </c>
      <c r="F1021" s="219" t="s">
        <v>1708</v>
      </c>
      <c r="G1021" s="220" t="s">
        <v>131</v>
      </c>
      <c r="H1021" s="221">
        <v>6.5700000000000003</v>
      </c>
      <c r="I1021" s="222"/>
      <c r="J1021" s="223">
        <f>ROUND(I1021*H1021,2)</f>
        <v>0</v>
      </c>
      <c r="K1021" s="219" t="s">
        <v>1</v>
      </c>
      <c r="L1021" s="45"/>
      <c r="M1021" s="224" t="s">
        <v>1</v>
      </c>
      <c r="N1021" s="225" t="s">
        <v>43</v>
      </c>
      <c r="O1021" s="92"/>
      <c r="P1021" s="226">
        <f>O1021*H1021</f>
        <v>0</v>
      </c>
      <c r="Q1021" s="226">
        <v>0.014800000000000001</v>
      </c>
      <c r="R1021" s="226">
        <f>Q1021*H1021</f>
        <v>0.097236000000000003</v>
      </c>
      <c r="S1021" s="226">
        <v>0</v>
      </c>
      <c r="T1021" s="227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28" t="s">
        <v>318</v>
      </c>
      <c r="AT1021" s="228" t="s">
        <v>236</v>
      </c>
      <c r="AU1021" s="228" t="s">
        <v>88</v>
      </c>
      <c r="AY1021" s="18" t="s">
        <v>234</v>
      </c>
      <c r="BE1021" s="229">
        <f>IF(N1021="základní",J1021,0)</f>
        <v>0</v>
      </c>
      <c r="BF1021" s="229">
        <f>IF(N1021="snížená",J1021,0)</f>
        <v>0</v>
      </c>
      <c r="BG1021" s="229">
        <f>IF(N1021="zákl. přenesená",J1021,0)</f>
        <v>0</v>
      </c>
      <c r="BH1021" s="229">
        <f>IF(N1021="sníž. přenesená",J1021,0)</f>
        <v>0</v>
      </c>
      <c r="BI1021" s="229">
        <f>IF(N1021="nulová",J1021,0)</f>
        <v>0</v>
      </c>
      <c r="BJ1021" s="18" t="s">
        <v>86</v>
      </c>
      <c r="BK1021" s="229">
        <f>ROUND(I1021*H1021,2)</f>
        <v>0</v>
      </c>
      <c r="BL1021" s="18" t="s">
        <v>318</v>
      </c>
      <c r="BM1021" s="228" t="s">
        <v>1709</v>
      </c>
    </row>
    <row r="1022" s="13" customFormat="1">
      <c r="A1022" s="13"/>
      <c r="B1022" s="230"/>
      <c r="C1022" s="231"/>
      <c r="D1022" s="232" t="s">
        <v>242</v>
      </c>
      <c r="E1022" s="233" t="s">
        <v>1</v>
      </c>
      <c r="F1022" s="234" t="s">
        <v>1710</v>
      </c>
      <c r="G1022" s="231"/>
      <c r="H1022" s="235">
        <v>2.21</v>
      </c>
      <c r="I1022" s="236"/>
      <c r="J1022" s="231"/>
      <c r="K1022" s="231"/>
      <c r="L1022" s="237"/>
      <c r="M1022" s="238"/>
      <c r="N1022" s="239"/>
      <c r="O1022" s="239"/>
      <c r="P1022" s="239"/>
      <c r="Q1022" s="239"/>
      <c r="R1022" s="239"/>
      <c r="S1022" s="239"/>
      <c r="T1022" s="240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1" t="s">
        <v>242</v>
      </c>
      <c r="AU1022" s="241" t="s">
        <v>88</v>
      </c>
      <c r="AV1022" s="13" t="s">
        <v>88</v>
      </c>
      <c r="AW1022" s="13" t="s">
        <v>34</v>
      </c>
      <c r="AX1022" s="13" t="s">
        <v>78</v>
      </c>
      <c r="AY1022" s="241" t="s">
        <v>234</v>
      </c>
    </row>
    <row r="1023" s="13" customFormat="1">
      <c r="A1023" s="13"/>
      <c r="B1023" s="230"/>
      <c r="C1023" s="231"/>
      <c r="D1023" s="232" t="s">
        <v>242</v>
      </c>
      <c r="E1023" s="233" t="s">
        <v>1</v>
      </c>
      <c r="F1023" s="234" t="s">
        <v>1711</v>
      </c>
      <c r="G1023" s="231"/>
      <c r="H1023" s="235">
        <v>1.3600000000000001</v>
      </c>
      <c r="I1023" s="236"/>
      <c r="J1023" s="231"/>
      <c r="K1023" s="231"/>
      <c r="L1023" s="237"/>
      <c r="M1023" s="238"/>
      <c r="N1023" s="239"/>
      <c r="O1023" s="239"/>
      <c r="P1023" s="239"/>
      <c r="Q1023" s="239"/>
      <c r="R1023" s="239"/>
      <c r="S1023" s="239"/>
      <c r="T1023" s="240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1" t="s">
        <v>242</v>
      </c>
      <c r="AU1023" s="241" t="s">
        <v>88</v>
      </c>
      <c r="AV1023" s="13" t="s">
        <v>88</v>
      </c>
      <c r="AW1023" s="13" t="s">
        <v>34</v>
      </c>
      <c r="AX1023" s="13" t="s">
        <v>78</v>
      </c>
      <c r="AY1023" s="241" t="s">
        <v>234</v>
      </c>
    </row>
    <row r="1024" s="13" customFormat="1">
      <c r="A1024" s="13"/>
      <c r="B1024" s="230"/>
      <c r="C1024" s="231"/>
      <c r="D1024" s="232" t="s">
        <v>242</v>
      </c>
      <c r="E1024" s="233" t="s">
        <v>1</v>
      </c>
      <c r="F1024" s="234" t="s">
        <v>1712</v>
      </c>
      <c r="G1024" s="231"/>
      <c r="H1024" s="235">
        <v>3</v>
      </c>
      <c r="I1024" s="236"/>
      <c r="J1024" s="231"/>
      <c r="K1024" s="231"/>
      <c r="L1024" s="237"/>
      <c r="M1024" s="238"/>
      <c r="N1024" s="239"/>
      <c r="O1024" s="239"/>
      <c r="P1024" s="239"/>
      <c r="Q1024" s="239"/>
      <c r="R1024" s="239"/>
      <c r="S1024" s="239"/>
      <c r="T1024" s="240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1" t="s">
        <v>242</v>
      </c>
      <c r="AU1024" s="241" t="s">
        <v>88</v>
      </c>
      <c r="AV1024" s="13" t="s">
        <v>88</v>
      </c>
      <c r="AW1024" s="13" t="s">
        <v>34</v>
      </c>
      <c r="AX1024" s="13" t="s">
        <v>78</v>
      </c>
      <c r="AY1024" s="241" t="s">
        <v>234</v>
      </c>
    </row>
    <row r="1025" s="14" customFormat="1">
      <c r="A1025" s="14"/>
      <c r="B1025" s="242"/>
      <c r="C1025" s="243"/>
      <c r="D1025" s="232" t="s">
        <v>242</v>
      </c>
      <c r="E1025" s="244" t="s">
        <v>163</v>
      </c>
      <c r="F1025" s="245" t="s">
        <v>244</v>
      </c>
      <c r="G1025" s="243"/>
      <c r="H1025" s="246">
        <v>6.5700000000000003</v>
      </c>
      <c r="I1025" s="247"/>
      <c r="J1025" s="243"/>
      <c r="K1025" s="243"/>
      <c r="L1025" s="248"/>
      <c r="M1025" s="249"/>
      <c r="N1025" s="250"/>
      <c r="O1025" s="250"/>
      <c r="P1025" s="250"/>
      <c r="Q1025" s="250"/>
      <c r="R1025" s="250"/>
      <c r="S1025" s="250"/>
      <c r="T1025" s="251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2" t="s">
        <v>242</v>
      </c>
      <c r="AU1025" s="252" t="s">
        <v>88</v>
      </c>
      <c r="AV1025" s="14" t="s">
        <v>240</v>
      </c>
      <c r="AW1025" s="14" t="s">
        <v>34</v>
      </c>
      <c r="AX1025" s="14" t="s">
        <v>86</v>
      </c>
      <c r="AY1025" s="252" t="s">
        <v>234</v>
      </c>
    </row>
    <row r="1026" s="2" customFormat="1" ht="16.5" customHeight="1">
      <c r="A1026" s="39"/>
      <c r="B1026" s="40"/>
      <c r="C1026" s="217" t="s">
        <v>1713</v>
      </c>
      <c r="D1026" s="217" t="s">
        <v>236</v>
      </c>
      <c r="E1026" s="218" t="s">
        <v>1714</v>
      </c>
      <c r="F1026" s="219" t="s">
        <v>1715</v>
      </c>
      <c r="G1026" s="220" t="s">
        <v>131</v>
      </c>
      <c r="H1026" s="221">
        <v>6.5700000000000003</v>
      </c>
      <c r="I1026" s="222"/>
      <c r="J1026" s="223">
        <f>ROUND(I1026*H1026,2)</f>
        <v>0</v>
      </c>
      <c r="K1026" s="219" t="s">
        <v>239</v>
      </c>
      <c r="L1026" s="45"/>
      <c r="M1026" s="224" t="s">
        <v>1</v>
      </c>
      <c r="N1026" s="225" t="s">
        <v>43</v>
      </c>
      <c r="O1026" s="92"/>
      <c r="P1026" s="226">
        <f>O1026*H1026</f>
        <v>0</v>
      </c>
      <c r="Q1026" s="226">
        <v>0.00010000000000000001</v>
      </c>
      <c r="R1026" s="226">
        <f>Q1026*H1026</f>
        <v>0.00065700000000000003</v>
      </c>
      <c r="S1026" s="226">
        <v>0</v>
      </c>
      <c r="T1026" s="227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28" t="s">
        <v>318</v>
      </c>
      <c r="AT1026" s="228" t="s">
        <v>236</v>
      </c>
      <c r="AU1026" s="228" t="s">
        <v>88</v>
      </c>
      <c r="AY1026" s="18" t="s">
        <v>234</v>
      </c>
      <c r="BE1026" s="229">
        <f>IF(N1026="základní",J1026,0)</f>
        <v>0</v>
      </c>
      <c r="BF1026" s="229">
        <f>IF(N1026="snížená",J1026,0)</f>
        <v>0</v>
      </c>
      <c r="BG1026" s="229">
        <f>IF(N1026="zákl. přenesená",J1026,0)</f>
        <v>0</v>
      </c>
      <c r="BH1026" s="229">
        <f>IF(N1026="sníž. přenesená",J1026,0)</f>
        <v>0</v>
      </c>
      <c r="BI1026" s="229">
        <f>IF(N1026="nulová",J1026,0)</f>
        <v>0</v>
      </c>
      <c r="BJ1026" s="18" t="s">
        <v>86</v>
      </c>
      <c r="BK1026" s="229">
        <f>ROUND(I1026*H1026,2)</f>
        <v>0</v>
      </c>
      <c r="BL1026" s="18" t="s">
        <v>318</v>
      </c>
      <c r="BM1026" s="228" t="s">
        <v>1716</v>
      </c>
    </row>
    <row r="1027" s="13" customFormat="1">
      <c r="A1027" s="13"/>
      <c r="B1027" s="230"/>
      <c r="C1027" s="231"/>
      <c r="D1027" s="232" t="s">
        <v>242</v>
      </c>
      <c r="E1027" s="233" t="s">
        <v>1</v>
      </c>
      <c r="F1027" s="234" t="s">
        <v>163</v>
      </c>
      <c r="G1027" s="231"/>
      <c r="H1027" s="235">
        <v>6.5700000000000003</v>
      </c>
      <c r="I1027" s="236"/>
      <c r="J1027" s="231"/>
      <c r="K1027" s="231"/>
      <c r="L1027" s="237"/>
      <c r="M1027" s="238"/>
      <c r="N1027" s="239"/>
      <c r="O1027" s="239"/>
      <c r="P1027" s="239"/>
      <c r="Q1027" s="239"/>
      <c r="R1027" s="239"/>
      <c r="S1027" s="239"/>
      <c r="T1027" s="240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1" t="s">
        <v>242</v>
      </c>
      <c r="AU1027" s="241" t="s">
        <v>88</v>
      </c>
      <c r="AV1027" s="13" t="s">
        <v>88</v>
      </c>
      <c r="AW1027" s="13" t="s">
        <v>34</v>
      </c>
      <c r="AX1027" s="13" t="s">
        <v>78</v>
      </c>
      <c r="AY1027" s="241" t="s">
        <v>234</v>
      </c>
    </row>
    <row r="1028" s="14" customFormat="1">
      <c r="A1028" s="14"/>
      <c r="B1028" s="242"/>
      <c r="C1028" s="243"/>
      <c r="D1028" s="232" t="s">
        <v>242</v>
      </c>
      <c r="E1028" s="244" t="s">
        <v>1</v>
      </c>
      <c r="F1028" s="245" t="s">
        <v>244</v>
      </c>
      <c r="G1028" s="243"/>
      <c r="H1028" s="246">
        <v>6.5700000000000003</v>
      </c>
      <c r="I1028" s="247"/>
      <c r="J1028" s="243"/>
      <c r="K1028" s="243"/>
      <c r="L1028" s="248"/>
      <c r="M1028" s="249"/>
      <c r="N1028" s="250"/>
      <c r="O1028" s="250"/>
      <c r="P1028" s="250"/>
      <c r="Q1028" s="250"/>
      <c r="R1028" s="250"/>
      <c r="S1028" s="250"/>
      <c r="T1028" s="251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2" t="s">
        <v>242</v>
      </c>
      <c r="AU1028" s="252" t="s">
        <v>88</v>
      </c>
      <c r="AV1028" s="14" t="s">
        <v>240</v>
      </c>
      <c r="AW1028" s="14" t="s">
        <v>34</v>
      </c>
      <c r="AX1028" s="14" t="s">
        <v>86</v>
      </c>
      <c r="AY1028" s="252" t="s">
        <v>234</v>
      </c>
    </row>
    <row r="1029" s="2" customFormat="1" ht="24.15" customHeight="1">
      <c r="A1029" s="39"/>
      <c r="B1029" s="40"/>
      <c r="C1029" s="217" t="s">
        <v>1717</v>
      </c>
      <c r="D1029" s="217" t="s">
        <v>236</v>
      </c>
      <c r="E1029" s="218" t="s">
        <v>1718</v>
      </c>
      <c r="F1029" s="219" t="s">
        <v>1719</v>
      </c>
      <c r="G1029" s="220" t="s">
        <v>131</v>
      </c>
      <c r="H1029" s="221">
        <v>6.5700000000000003</v>
      </c>
      <c r="I1029" s="222"/>
      <c r="J1029" s="223">
        <f>ROUND(I1029*H1029,2)</f>
        <v>0</v>
      </c>
      <c r="K1029" s="219" t="s">
        <v>239</v>
      </c>
      <c r="L1029" s="45"/>
      <c r="M1029" s="224" t="s">
        <v>1</v>
      </c>
      <c r="N1029" s="225" t="s">
        <v>43</v>
      </c>
      <c r="O1029" s="92"/>
      <c r="P1029" s="226">
        <f>O1029*H1029</f>
        <v>0</v>
      </c>
      <c r="Q1029" s="226">
        <v>0</v>
      </c>
      <c r="R1029" s="226">
        <f>Q1029*H1029</f>
        <v>0</v>
      </c>
      <c r="S1029" s="226">
        <v>0</v>
      </c>
      <c r="T1029" s="227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28" t="s">
        <v>318</v>
      </c>
      <c r="AT1029" s="228" t="s">
        <v>236</v>
      </c>
      <c r="AU1029" s="228" t="s">
        <v>88</v>
      </c>
      <c r="AY1029" s="18" t="s">
        <v>234</v>
      </c>
      <c r="BE1029" s="229">
        <f>IF(N1029="základní",J1029,0)</f>
        <v>0</v>
      </c>
      <c r="BF1029" s="229">
        <f>IF(N1029="snížená",J1029,0)</f>
        <v>0</v>
      </c>
      <c r="BG1029" s="229">
        <f>IF(N1029="zákl. přenesená",J1029,0)</f>
        <v>0</v>
      </c>
      <c r="BH1029" s="229">
        <f>IF(N1029="sníž. přenesená",J1029,0)</f>
        <v>0</v>
      </c>
      <c r="BI1029" s="229">
        <f>IF(N1029="nulová",J1029,0)</f>
        <v>0</v>
      </c>
      <c r="BJ1029" s="18" t="s">
        <v>86</v>
      </c>
      <c r="BK1029" s="229">
        <f>ROUND(I1029*H1029,2)</f>
        <v>0</v>
      </c>
      <c r="BL1029" s="18" t="s">
        <v>318</v>
      </c>
      <c r="BM1029" s="228" t="s">
        <v>1720</v>
      </c>
    </row>
    <row r="1030" s="13" customFormat="1">
      <c r="A1030" s="13"/>
      <c r="B1030" s="230"/>
      <c r="C1030" s="231"/>
      <c r="D1030" s="232" t="s">
        <v>242</v>
      </c>
      <c r="E1030" s="233" t="s">
        <v>1</v>
      </c>
      <c r="F1030" s="234" t="s">
        <v>163</v>
      </c>
      <c r="G1030" s="231"/>
      <c r="H1030" s="235">
        <v>6.5700000000000003</v>
      </c>
      <c r="I1030" s="236"/>
      <c r="J1030" s="231"/>
      <c r="K1030" s="231"/>
      <c r="L1030" s="237"/>
      <c r="M1030" s="238"/>
      <c r="N1030" s="239"/>
      <c r="O1030" s="239"/>
      <c r="P1030" s="239"/>
      <c r="Q1030" s="239"/>
      <c r="R1030" s="239"/>
      <c r="S1030" s="239"/>
      <c r="T1030" s="240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1" t="s">
        <v>242</v>
      </c>
      <c r="AU1030" s="241" t="s">
        <v>88</v>
      </c>
      <c r="AV1030" s="13" t="s">
        <v>88</v>
      </c>
      <c r="AW1030" s="13" t="s">
        <v>34</v>
      </c>
      <c r="AX1030" s="13" t="s">
        <v>78</v>
      </c>
      <c r="AY1030" s="241" t="s">
        <v>234</v>
      </c>
    </row>
    <row r="1031" s="14" customFormat="1">
      <c r="A1031" s="14"/>
      <c r="B1031" s="242"/>
      <c r="C1031" s="243"/>
      <c r="D1031" s="232" t="s">
        <v>242</v>
      </c>
      <c r="E1031" s="244" t="s">
        <v>1</v>
      </c>
      <c r="F1031" s="245" t="s">
        <v>244</v>
      </c>
      <c r="G1031" s="243"/>
      <c r="H1031" s="246">
        <v>6.5700000000000003</v>
      </c>
      <c r="I1031" s="247"/>
      <c r="J1031" s="243"/>
      <c r="K1031" s="243"/>
      <c r="L1031" s="248"/>
      <c r="M1031" s="249"/>
      <c r="N1031" s="250"/>
      <c r="O1031" s="250"/>
      <c r="P1031" s="250"/>
      <c r="Q1031" s="250"/>
      <c r="R1031" s="250"/>
      <c r="S1031" s="250"/>
      <c r="T1031" s="251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2" t="s">
        <v>242</v>
      </c>
      <c r="AU1031" s="252" t="s">
        <v>88</v>
      </c>
      <c r="AV1031" s="14" t="s">
        <v>240</v>
      </c>
      <c r="AW1031" s="14" t="s">
        <v>34</v>
      </c>
      <c r="AX1031" s="14" t="s">
        <v>86</v>
      </c>
      <c r="AY1031" s="252" t="s">
        <v>234</v>
      </c>
    </row>
    <row r="1032" s="2" customFormat="1" ht="24.15" customHeight="1">
      <c r="A1032" s="39"/>
      <c r="B1032" s="40"/>
      <c r="C1032" s="217" t="s">
        <v>1721</v>
      </c>
      <c r="D1032" s="217" t="s">
        <v>236</v>
      </c>
      <c r="E1032" s="218" t="s">
        <v>1722</v>
      </c>
      <c r="F1032" s="219" t="s">
        <v>1723</v>
      </c>
      <c r="G1032" s="220" t="s">
        <v>131</v>
      </c>
      <c r="H1032" s="221">
        <v>6.5700000000000003</v>
      </c>
      <c r="I1032" s="222"/>
      <c r="J1032" s="223">
        <f>ROUND(I1032*H1032,2)</f>
        <v>0</v>
      </c>
      <c r="K1032" s="219" t="s">
        <v>239</v>
      </c>
      <c r="L1032" s="45"/>
      <c r="M1032" s="224" t="s">
        <v>1</v>
      </c>
      <c r="N1032" s="225" t="s">
        <v>43</v>
      </c>
      <c r="O1032" s="92"/>
      <c r="P1032" s="226">
        <f>O1032*H1032</f>
        <v>0</v>
      </c>
      <c r="Q1032" s="226">
        <v>0.00069999999999999999</v>
      </c>
      <c r="R1032" s="226">
        <f>Q1032*H1032</f>
        <v>0.0045989999999999998</v>
      </c>
      <c r="S1032" s="226">
        <v>0</v>
      </c>
      <c r="T1032" s="227">
        <f>S1032*H1032</f>
        <v>0</v>
      </c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R1032" s="228" t="s">
        <v>318</v>
      </c>
      <c r="AT1032" s="228" t="s">
        <v>236</v>
      </c>
      <c r="AU1032" s="228" t="s">
        <v>88</v>
      </c>
      <c r="AY1032" s="18" t="s">
        <v>234</v>
      </c>
      <c r="BE1032" s="229">
        <f>IF(N1032="základní",J1032,0)</f>
        <v>0</v>
      </c>
      <c r="BF1032" s="229">
        <f>IF(N1032="snížená",J1032,0)</f>
        <v>0</v>
      </c>
      <c r="BG1032" s="229">
        <f>IF(N1032="zákl. přenesená",J1032,0)</f>
        <v>0</v>
      </c>
      <c r="BH1032" s="229">
        <f>IF(N1032="sníž. přenesená",J1032,0)</f>
        <v>0</v>
      </c>
      <c r="BI1032" s="229">
        <f>IF(N1032="nulová",J1032,0)</f>
        <v>0</v>
      </c>
      <c r="BJ1032" s="18" t="s">
        <v>86</v>
      </c>
      <c r="BK1032" s="229">
        <f>ROUND(I1032*H1032,2)</f>
        <v>0</v>
      </c>
      <c r="BL1032" s="18" t="s">
        <v>318</v>
      </c>
      <c r="BM1032" s="228" t="s">
        <v>1724</v>
      </c>
    </row>
    <row r="1033" s="13" customFormat="1">
      <c r="A1033" s="13"/>
      <c r="B1033" s="230"/>
      <c r="C1033" s="231"/>
      <c r="D1033" s="232" t="s">
        <v>242</v>
      </c>
      <c r="E1033" s="233" t="s">
        <v>1</v>
      </c>
      <c r="F1033" s="234" t="s">
        <v>163</v>
      </c>
      <c r="G1033" s="231"/>
      <c r="H1033" s="235">
        <v>6.5700000000000003</v>
      </c>
      <c r="I1033" s="236"/>
      <c r="J1033" s="231"/>
      <c r="K1033" s="231"/>
      <c r="L1033" s="237"/>
      <c r="M1033" s="238"/>
      <c r="N1033" s="239"/>
      <c r="O1033" s="239"/>
      <c r="P1033" s="239"/>
      <c r="Q1033" s="239"/>
      <c r="R1033" s="239"/>
      <c r="S1033" s="239"/>
      <c r="T1033" s="240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1" t="s">
        <v>242</v>
      </c>
      <c r="AU1033" s="241" t="s">
        <v>88</v>
      </c>
      <c r="AV1033" s="13" t="s">
        <v>88</v>
      </c>
      <c r="AW1033" s="13" t="s">
        <v>34</v>
      </c>
      <c r="AX1033" s="13" t="s">
        <v>78</v>
      </c>
      <c r="AY1033" s="241" t="s">
        <v>234</v>
      </c>
    </row>
    <row r="1034" s="14" customFormat="1">
      <c r="A1034" s="14"/>
      <c r="B1034" s="242"/>
      <c r="C1034" s="243"/>
      <c r="D1034" s="232" t="s">
        <v>242</v>
      </c>
      <c r="E1034" s="244" t="s">
        <v>1</v>
      </c>
      <c r="F1034" s="245" t="s">
        <v>244</v>
      </c>
      <c r="G1034" s="243"/>
      <c r="H1034" s="246">
        <v>6.5700000000000003</v>
      </c>
      <c r="I1034" s="247"/>
      <c r="J1034" s="243"/>
      <c r="K1034" s="243"/>
      <c r="L1034" s="248"/>
      <c r="M1034" s="249"/>
      <c r="N1034" s="250"/>
      <c r="O1034" s="250"/>
      <c r="P1034" s="250"/>
      <c r="Q1034" s="250"/>
      <c r="R1034" s="250"/>
      <c r="S1034" s="250"/>
      <c r="T1034" s="251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2" t="s">
        <v>242</v>
      </c>
      <c r="AU1034" s="252" t="s">
        <v>88</v>
      </c>
      <c r="AV1034" s="14" t="s">
        <v>240</v>
      </c>
      <c r="AW1034" s="14" t="s">
        <v>34</v>
      </c>
      <c r="AX1034" s="14" t="s">
        <v>86</v>
      </c>
      <c r="AY1034" s="252" t="s">
        <v>234</v>
      </c>
    </row>
    <row r="1035" s="2" customFormat="1" ht="24.15" customHeight="1">
      <c r="A1035" s="39"/>
      <c r="B1035" s="40"/>
      <c r="C1035" s="217" t="s">
        <v>1725</v>
      </c>
      <c r="D1035" s="217" t="s">
        <v>236</v>
      </c>
      <c r="E1035" s="218" t="s">
        <v>1726</v>
      </c>
      <c r="F1035" s="219" t="s">
        <v>1727</v>
      </c>
      <c r="G1035" s="220" t="s">
        <v>131</v>
      </c>
      <c r="H1035" s="221">
        <v>11.25</v>
      </c>
      <c r="I1035" s="222"/>
      <c r="J1035" s="223">
        <f>ROUND(I1035*H1035,2)</f>
        <v>0</v>
      </c>
      <c r="K1035" s="219" t="s">
        <v>239</v>
      </c>
      <c r="L1035" s="45"/>
      <c r="M1035" s="224" t="s">
        <v>1</v>
      </c>
      <c r="N1035" s="225" t="s">
        <v>43</v>
      </c>
      <c r="O1035" s="92"/>
      <c r="P1035" s="226">
        <f>O1035*H1035</f>
        <v>0</v>
      </c>
      <c r="Q1035" s="226">
        <v>0.022599999999999999</v>
      </c>
      <c r="R1035" s="226">
        <f>Q1035*H1035</f>
        <v>0.25424999999999998</v>
      </c>
      <c r="S1035" s="226">
        <v>0</v>
      </c>
      <c r="T1035" s="227">
        <f>S1035*H1035</f>
        <v>0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28" t="s">
        <v>318</v>
      </c>
      <c r="AT1035" s="228" t="s">
        <v>236</v>
      </c>
      <c r="AU1035" s="228" t="s">
        <v>88</v>
      </c>
      <c r="AY1035" s="18" t="s">
        <v>234</v>
      </c>
      <c r="BE1035" s="229">
        <f>IF(N1035="základní",J1035,0)</f>
        <v>0</v>
      </c>
      <c r="BF1035" s="229">
        <f>IF(N1035="snížená",J1035,0)</f>
        <v>0</v>
      </c>
      <c r="BG1035" s="229">
        <f>IF(N1035="zákl. přenesená",J1035,0)</f>
        <v>0</v>
      </c>
      <c r="BH1035" s="229">
        <f>IF(N1035="sníž. přenesená",J1035,0)</f>
        <v>0</v>
      </c>
      <c r="BI1035" s="229">
        <f>IF(N1035="nulová",J1035,0)</f>
        <v>0</v>
      </c>
      <c r="BJ1035" s="18" t="s">
        <v>86</v>
      </c>
      <c r="BK1035" s="229">
        <f>ROUND(I1035*H1035,2)</f>
        <v>0</v>
      </c>
      <c r="BL1035" s="18" t="s">
        <v>318</v>
      </c>
      <c r="BM1035" s="228" t="s">
        <v>1728</v>
      </c>
    </row>
    <row r="1036" s="13" customFormat="1">
      <c r="A1036" s="13"/>
      <c r="B1036" s="230"/>
      <c r="C1036" s="231"/>
      <c r="D1036" s="232" t="s">
        <v>242</v>
      </c>
      <c r="E1036" s="233" t="s">
        <v>1</v>
      </c>
      <c r="F1036" s="234" t="s">
        <v>1729</v>
      </c>
      <c r="G1036" s="231"/>
      <c r="H1036" s="235">
        <v>2.6400000000000001</v>
      </c>
      <c r="I1036" s="236"/>
      <c r="J1036" s="231"/>
      <c r="K1036" s="231"/>
      <c r="L1036" s="237"/>
      <c r="M1036" s="238"/>
      <c r="N1036" s="239"/>
      <c r="O1036" s="239"/>
      <c r="P1036" s="239"/>
      <c r="Q1036" s="239"/>
      <c r="R1036" s="239"/>
      <c r="S1036" s="239"/>
      <c r="T1036" s="240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1" t="s">
        <v>242</v>
      </c>
      <c r="AU1036" s="241" t="s">
        <v>88</v>
      </c>
      <c r="AV1036" s="13" t="s">
        <v>88</v>
      </c>
      <c r="AW1036" s="13" t="s">
        <v>34</v>
      </c>
      <c r="AX1036" s="13" t="s">
        <v>78</v>
      </c>
      <c r="AY1036" s="241" t="s">
        <v>234</v>
      </c>
    </row>
    <row r="1037" s="13" customFormat="1">
      <c r="A1037" s="13"/>
      <c r="B1037" s="230"/>
      <c r="C1037" s="231"/>
      <c r="D1037" s="232" t="s">
        <v>242</v>
      </c>
      <c r="E1037" s="233" t="s">
        <v>1</v>
      </c>
      <c r="F1037" s="234" t="s">
        <v>1730</v>
      </c>
      <c r="G1037" s="231"/>
      <c r="H1037" s="235">
        <v>3.4199999999999999</v>
      </c>
      <c r="I1037" s="236"/>
      <c r="J1037" s="231"/>
      <c r="K1037" s="231"/>
      <c r="L1037" s="237"/>
      <c r="M1037" s="238"/>
      <c r="N1037" s="239"/>
      <c r="O1037" s="239"/>
      <c r="P1037" s="239"/>
      <c r="Q1037" s="239"/>
      <c r="R1037" s="239"/>
      <c r="S1037" s="239"/>
      <c r="T1037" s="240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1" t="s">
        <v>242</v>
      </c>
      <c r="AU1037" s="241" t="s">
        <v>88</v>
      </c>
      <c r="AV1037" s="13" t="s">
        <v>88</v>
      </c>
      <c r="AW1037" s="13" t="s">
        <v>34</v>
      </c>
      <c r="AX1037" s="13" t="s">
        <v>78</v>
      </c>
      <c r="AY1037" s="241" t="s">
        <v>234</v>
      </c>
    </row>
    <row r="1038" s="13" customFormat="1">
      <c r="A1038" s="13"/>
      <c r="B1038" s="230"/>
      <c r="C1038" s="231"/>
      <c r="D1038" s="232" t="s">
        <v>242</v>
      </c>
      <c r="E1038" s="233" t="s">
        <v>1</v>
      </c>
      <c r="F1038" s="234" t="s">
        <v>1731</v>
      </c>
      <c r="G1038" s="231"/>
      <c r="H1038" s="235">
        <v>0.47999999999999998</v>
      </c>
      <c r="I1038" s="236"/>
      <c r="J1038" s="231"/>
      <c r="K1038" s="231"/>
      <c r="L1038" s="237"/>
      <c r="M1038" s="238"/>
      <c r="N1038" s="239"/>
      <c r="O1038" s="239"/>
      <c r="P1038" s="239"/>
      <c r="Q1038" s="239"/>
      <c r="R1038" s="239"/>
      <c r="S1038" s="239"/>
      <c r="T1038" s="240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1" t="s">
        <v>242</v>
      </c>
      <c r="AU1038" s="241" t="s">
        <v>88</v>
      </c>
      <c r="AV1038" s="13" t="s">
        <v>88</v>
      </c>
      <c r="AW1038" s="13" t="s">
        <v>34</v>
      </c>
      <c r="AX1038" s="13" t="s">
        <v>78</v>
      </c>
      <c r="AY1038" s="241" t="s">
        <v>234</v>
      </c>
    </row>
    <row r="1039" s="13" customFormat="1">
      <c r="A1039" s="13"/>
      <c r="B1039" s="230"/>
      <c r="C1039" s="231"/>
      <c r="D1039" s="232" t="s">
        <v>242</v>
      </c>
      <c r="E1039" s="233" t="s">
        <v>1</v>
      </c>
      <c r="F1039" s="234" t="s">
        <v>1732</v>
      </c>
      <c r="G1039" s="231"/>
      <c r="H1039" s="235">
        <v>0.63</v>
      </c>
      <c r="I1039" s="236"/>
      <c r="J1039" s="231"/>
      <c r="K1039" s="231"/>
      <c r="L1039" s="237"/>
      <c r="M1039" s="238"/>
      <c r="N1039" s="239"/>
      <c r="O1039" s="239"/>
      <c r="P1039" s="239"/>
      <c r="Q1039" s="239"/>
      <c r="R1039" s="239"/>
      <c r="S1039" s="239"/>
      <c r="T1039" s="24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1" t="s">
        <v>242</v>
      </c>
      <c r="AU1039" s="241" t="s">
        <v>88</v>
      </c>
      <c r="AV1039" s="13" t="s">
        <v>88</v>
      </c>
      <c r="AW1039" s="13" t="s">
        <v>34</v>
      </c>
      <c r="AX1039" s="13" t="s">
        <v>78</v>
      </c>
      <c r="AY1039" s="241" t="s">
        <v>234</v>
      </c>
    </row>
    <row r="1040" s="13" customFormat="1">
      <c r="A1040" s="13"/>
      <c r="B1040" s="230"/>
      <c r="C1040" s="231"/>
      <c r="D1040" s="232" t="s">
        <v>242</v>
      </c>
      <c r="E1040" s="233" t="s">
        <v>1</v>
      </c>
      <c r="F1040" s="234" t="s">
        <v>1733</v>
      </c>
      <c r="G1040" s="231"/>
      <c r="H1040" s="235">
        <v>0.67500000000000004</v>
      </c>
      <c r="I1040" s="236"/>
      <c r="J1040" s="231"/>
      <c r="K1040" s="231"/>
      <c r="L1040" s="237"/>
      <c r="M1040" s="238"/>
      <c r="N1040" s="239"/>
      <c r="O1040" s="239"/>
      <c r="P1040" s="239"/>
      <c r="Q1040" s="239"/>
      <c r="R1040" s="239"/>
      <c r="S1040" s="239"/>
      <c r="T1040" s="240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1" t="s">
        <v>242</v>
      </c>
      <c r="AU1040" s="241" t="s">
        <v>88</v>
      </c>
      <c r="AV1040" s="13" t="s">
        <v>88</v>
      </c>
      <c r="AW1040" s="13" t="s">
        <v>34</v>
      </c>
      <c r="AX1040" s="13" t="s">
        <v>78</v>
      </c>
      <c r="AY1040" s="241" t="s">
        <v>234</v>
      </c>
    </row>
    <row r="1041" s="13" customFormat="1">
      <c r="A1041" s="13"/>
      <c r="B1041" s="230"/>
      <c r="C1041" s="231"/>
      <c r="D1041" s="232" t="s">
        <v>242</v>
      </c>
      <c r="E1041" s="233" t="s">
        <v>1</v>
      </c>
      <c r="F1041" s="234" t="s">
        <v>1734</v>
      </c>
      <c r="G1041" s="231"/>
      <c r="H1041" s="235">
        <v>1.29</v>
      </c>
      <c r="I1041" s="236"/>
      <c r="J1041" s="231"/>
      <c r="K1041" s="231"/>
      <c r="L1041" s="237"/>
      <c r="M1041" s="238"/>
      <c r="N1041" s="239"/>
      <c r="O1041" s="239"/>
      <c r="P1041" s="239"/>
      <c r="Q1041" s="239"/>
      <c r="R1041" s="239"/>
      <c r="S1041" s="239"/>
      <c r="T1041" s="24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1" t="s">
        <v>242</v>
      </c>
      <c r="AU1041" s="241" t="s">
        <v>88</v>
      </c>
      <c r="AV1041" s="13" t="s">
        <v>88</v>
      </c>
      <c r="AW1041" s="13" t="s">
        <v>34</v>
      </c>
      <c r="AX1041" s="13" t="s">
        <v>78</v>
      </c>
      <c r="AY1041" s="241" t="s">
        <v>234</v>
      </c>
    </row>
    <row r="1042" s="13" customFormat="1">
      <c r="A1042" s="13"/>
      <c r="B1042" s="230"/>
      <c r="C1042" s="231"/>
      <c r="D1042" s="232" t="s">
        <v>242</v>
      </c>
      <c r="E1042" s="233" t="s">
        <v>1</v>
      </c>
      <c r="F1042" s="234" t="s">
        <v>1735</v>
      </c>
      <c r="G1042" s="231"/>
      <c r="H1042" s="235">
        <v>0.67500000000000004</v>
      </c>
      <c r="I1042" s="236"/>
      <c r="J1042" s="231"/>
      <c r="K1042" s="231"/>
      <c r="L1042" s="237"/>
      <c r="M1042" s="238"/>
      <c r="N1042" s="239"/>
      <c r="O1042" s="239"/>
      <c r="P1042" s="239"/>
      <c r="Q1042" s="239"/>
      <c r="R1042" s="239"/>
      <c r="S1042" s="239"/>
      <c r="T1042" s="240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1" t="s">
        <v>242</v>
      </c>
      <c r="AU1042" s="241" t="s">
        <v>88</v>
      </c>
      <c r="AV1042" s="13" t="s">
        <v>88</v>
      </c>
      <c r="AW1042" s="13" t="s">
        <v>34</v>
      </c>
      <c r="AX1042" s="13" t="s">
        <v>78</v>
      </c>
      <c r="AY1042" s="241" t="s">
        <v>234</v>
      </c>
    </row>
    <row r="1043" s="13" customFormat="1">
      <c r="A1043" s="13"/>
      <c r="B1043" s="230"/>
      <c r="C1043" s="231"/>
      <c r="D1043" s="232" t="s">
        <v>242</v>
      </c>
      <c r="E1043" s="233" t="s">
        <v>1</v>
      </c>
      <c r="F1043" s="234" t="s">
        <v>1736</v>
      </c>
      <c r="G1043" s="231"/>
      <c r="H1043" s="235">
        <v>1.44</v>
      </c>
      <c r="I1043" s="236"/>
      <c r="J1043" s="231"/>
      <c r="K1043" s="231"/>
      <c r="L1043" s="237"/>
      <c r="M1043" s="238"/>
      <c r="N1043" s="239"/>
      <c r="O1043" s="239"/>
      <c r="P1043" s="239"/>
      <c r="Q1043" s="239"/>
      <c r="R1043" s="239"/>
      <c r="S1043" s="239"/>
      <c r="T1043" s="240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1" t="s">
        <v>242</v>
      </c>
      <c r="AU1043" s="241" t="s">
        <v>88</v>
      </c>
      <c r="AV1043" s="13" t="s">
        <v>88</v>
      </c>
      <c r="AW1043" s="13" t="s">
        <v>34</v>
      </c>
      <c r="AX1043" s="13" t="s">
        <v>78</v>
      </c>
      <c r="AY1043" s="241" t="s">
        <v>234</v>
      </c>
    </row>
    <row r="1044" s="15" customFormat="1">
      <c r="A1044" s="15"/>
      <c r="B1044" s="253"/>
      <c r="C1044" s="254"/>
      <c r="D1044" s="232" t="s">
        <v>242</v>
      </c>
      <c r="E1044" s="255" t="s">
        <v>1</v>
      </c>
      <c r="F1044" s="256" t="s">
        <v>250</v>
      </c>
      <c r="G1044" s="254"/>
      <c r="H1044" s="257">
        <v>11.25</v>
      </c>
      <c r="I1044" s="258"/>
      <c r="J1044" s="254"/>
      <c r="K1044" s="254"/>
      <c r="L1044" s="259"/>
      <c r="M1044" s="260"/>
      <c r="N1044" s="261"/>
      <c r="O1044" s="261"/>
      <c r="P1044" s="261"/>
      <c r="Q1044" s="261"/>
      <c r="R1044" s="261"/>
      <c r="S1044" s="261"/>
      <c r="T1044" s="262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T1044" s="263" t="s">
        <v>242</v>
      </c>
      <c r="AU1044" s="263" t="s">
        <v>88</v>
      </c>
      <c r="AV1044" s="15" t="s">
        <v>93</v>
      </c>
      <c r="AW1044" s="15" t="s">
        <v>34</v>
      </c>
      <c r="AX1044" s="15" t="s">
        <v>78</v>
      </c>
      <c r="AY1044" s="263" t="s">
        <v>234</v>
      </c>
    </row>
    <row r="1045" s="14" customFormat="1">
      <c r="A1045" s="14"/>
      <c r="B1045" s="242"/>
      <c r="C1045" s="243"/>
      <c r="D1045" s="232" t="s">
        <v>242</v>
      </c>
      <c r="E1045" s="244" t="s">
        <v>160</v>
      </c>
      <c r="F1045" s="245" t="s">
        <v>244</v>
      </c>
      <c r="G1045" s="243"/>
      <c r="H1045" s="246">
        <v>11.25</v>
      </c>
      <c r="I1045" s="247"/>
      <c r="J1045" s="243"/>
      <c r="K1045" s="243"/>
      <c r="L1045" s="248"/>
      <c r="M1045" s="249"/>
      <c r="N1045" s="250"/>
      <c r="O1045" s="250"/>
      <c r="P1045" s="250"/>
      <c r="Q1045" s="250"/>
      <c r="R1045" s="250"/>
      <c r="S1045" s="250"/>
      <c r="T1045" s="251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2" t="s">
        <v>242</v>
      </c>
      <c r="AU1045" s="252" t="s">
        <v>88</v>
      </c>
      <c r="AV1045" s="14" t="s">
        <v>240</v>
      </c>
      <c r="AW1045" s="14" t="s">
        <v>34</v>
      </c>
      <c r="AX1045" s="14" t="s">
        <v>86</v>
      </c>
      <c r="AY1045" s="252" t="s">
        <v>234</v>
      </c>
    </row>
    <row r="1046" s="2" customFormat="1" ht="16.5" customHeight="1">
      <c r="A1046" s="39"/>
      <c r="B1046" s="40"/>
      <c r="C1046" s="217" t="s">
        <v>1737</v>
      </c>
      <c r="D1046" s="217" t="s">
        <v>236</v>
      </c>
      <c r="E1046" s="218" t="s">
        <v>1738</v>
      </c>
      <c r="F1046" s="219" t="s">
        <v>1739</v>
      </c>
      <c r="G1046" s="220" t="s">
        <v>131</v>
      </c>
      <c r="H1046" s="221">
        <v>11.25</v>
      </c>
      <c r="I1046" s="222"/>
      <c r="J1046" s="223">
        <f>ROUND(I1046*H1046,2)</f>
        <v>0</v>
      </c>
      <c r="K1046" s="219" t="s">
        <v>239</v>
      </c>
      <c r="L1046" s="45"/>
      <c r="M1046" s="224" t="s">
        <v>1</v>
      </c>
      <c r="N1046" s="225" t="s">
        <v>43</v>
      </c>
      <c r="O1046" s="92"/>
      <c r="P1046" s="226">
        <f>O1046*H1046</f>
        <v>0</v>
      </c>
      <c r="Q1046" s="226">
        <v>0.00010000000000000001</v>
      </c>
      <c r="R1046" s="226">
        <f>Q1046*H1046</f>
        <v>0.0011250000000000001</v>
      </c>
      <c r="S1046" s="226">
        <v>0</v>
      </c>
      <c r="T1046" s="227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28" t="s">
        <v>318</v>
      </c>
      <c r="AT1046" s="228" t="s">
        <v>236</v>
      </c>
      <c r="AU1046" s="228" t="s">
        <v>88</v>
      </c>
      <c r="AY1046" s="18" t="s">
        <v>234</v>
      </c>
      <c r="BE1046" s="229">
        <f>IF(N1046="základní",J1046,0)</f>
        <v>0</v>
      </c>
      <c r="BF1046" s="229">
        <f>IF(N1046="snížená",J1046,0)</f>
        <v>0</v>
      </c>
      <c r="BG1046" s="229">
        <f>IF(N1046="zákl. přenesená",J1046,0)</f>
        <v>0</v>
      </c>
      <c r="BH1046" s="229">
        <f>IF(N1046="sníž. přenesená",J1046,0)</f>
        <v>0</v>
      </c>
      <c r="BI1046" s="229">
        <f>IF(N1046="nulová",J1046,0)</f>
        <v>0</v>
      </c>
      <c r="BJ1046" s="18" t="s">
        <v>86</v>
      </c>
      <c r="BK1046" s="229">
        <f>ROUND(I1046*H1046,2)</f>
        <v>0</v>
      </c>
      <c r="BL1046" s="18" t="s">
        <v>318</v>
      </c>
      <c r="BM1046" s="228" t="s">
        <v>1740</v>
      </c>
    </row>
    <row r="1047" s="13" customFormat="1">
      <c r="A1047" s="13"/>
      <c r="B1047" s="230"/>
      <c r="C1047" s="231"/>
      <c r="D1047" s="232" t="s">
        <v>242</v>
      </c>
      <c r="E1047" s="233" t="s">
        <v>1</v>
      </c>
      <c r="F1047" s="234" t="s">
        <v>160</v>
      </c>
      <c r="G1047" s="231"/>
      <c r="H1047" s="235">
        <v>11.25</v>
      </c>
      <c r="I1047" s="236"/>
      <c r="J1047" s="231"/>
      <c r="K1047" s="231"/>
      <c r="L1047" s="237"/>
      <c r="M1047" s="238"/>
      <c r="N1047" s="239"/>
      <c r="O1047" s="239"/>
      <c r="P1047" s="239"/>
      <c r="Q1047" s="239"/>
      <c r="R1047" s="239"/>
      <c r="S1047" s="239"/>
      <c r="T1047" s="240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1" t="s">
        <v>242</v>
      </c>
      <c r="AU1047" s="241" t="s">
        <v>88</v>
      </c>
      <c r="AV1047" s="13" t="s">
        <v>88</v>
      </c>
      <c r="AW1047" s="13" t="s">
        <v>34</v>
      </c>
      <c r="AX1047" s="13" t="s">
        <v>78</v>
      </c>
      <c r="AY1047" s="241" t="s">
        <v>234</v>
      </c>
    </row>
    <row r="1048" s="14" customFormat="1">
      <c r="A1048" s="14"/>
      <c r="B1048" s="242"/>
      <c r="C1048" s="243"/>
      <c r="D1048" s="232" t="s">
        <v>242</v>
      </c>
      <c r="E1048" s="244" t="s">
        <v>1</v>
      </c>
      <c r="F1048" s="245" t="s">
        <v>244</v>
      </c>
      <c r="G1048" s="243"/>
      <c r="H1048" s="246">
        <v>11.25</v>
      </c>
      <c r="I1048" s="247"/>
      <c r="J1048" s="243"/>
      <c r="K1048" s="243"/>
      <c r="L1048" s="248"/>
      <c r="M1048" s="249"/>
      <c r="N1048" s="250"/>
      <c r="O1048" s="250"/>
      <c r="P1048" s="250"/>
      <c r="Q1048" s="250"/>
      <c r="R1048" s="250"/>
      <c r="S1048" s="250"/>
      <c r="T1048" s="251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2" t="s">
        <v>242</v>
      </c>
      <c r="AU1048" s="252" t="s">
        <v>88</v>
      </c>
      <c r="AV1048" s="14" t="s">
        <v>240</v>
      </c>
      <c r="AW1048" s="14" t="s">
        <v>34</v>
      </c>
      <c r="AX1048" s="14" t="s">
        <v>86</v>
      </c>
      <c r="AY1048" s="252" t="s">
        <v>234</v>
      </c>
    </row>
    <row r="1049" s="2" customFormat="1" ht="21.75" customHeight="1">
      <c r="A1049" s="39"/>
      <c r="B1049" s="40"/>
      <c r="C1049" s="217" t="s">
        <v>1741</v>
      </c>
      <c r="D1049" s="217" t="s">
        <v>236</v>
      </c>
      <c r="E1049" s="218" t="s">
        <v>1742</v>
      </c>
      <c r="F1049" s="219" t="s">
        <v>1743</v>
      </c>
      <c r="G1049" s="220" t="s">
        <v>131</v>
      </c>
      <c r="H1049" s="221">
        <v>11.25</v>
      </c>
      <c r="I1049" s="222"/>
      <c r="J1049" s="223">
        <f>ROUND(I1049*H1049,2)</f>
        <v>0</v>
      </c>
      <c r="K1049" s="219" t="s">
        <v>239</v>
      </c>
      <c r="L1049" s="45"/>
      <c r="M1049" s="224" t="s">
        <v>1</v>
      </c>
      <c r="N1049" s="225" t="s">
        <v>43</v>
      </c>
      <c r="O1049" s="92"/>
      <c r="P1049" s="226">
        <f>O1049*H1049</f>
        <v>0</v>
      </c>
      <c r="Q1049" s="226">
        <v>0</v>
      </c>
      <c r="R1049" s="226">
        <f>Q1049*H1049</f>
        <v>0</v>
      </c>
      <c r="S1049" s="226">
        <v>0</v>
      </c>
      <c r="T1049" s="227">
        <f>S1049*H1049</f>
        <v>0</v>
      </c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R1049" s="228" t="s">
        <v>318</v>
      </c>
      <c r="AT1049" s="228" t="s">
        <v>236</v>
      </c>
      <c r="AU1049" s="228" t="s">
        <v>88</v>
      </c>
      <c r="AY1049" s="18" t="s">
        <v>234</v>
      </c>
      <c r="BE1049" s="229">
        <f>IF(N1049="základní",J1049,0)</f>
        <v>0</v>
      </c>
      <c r="BF1049" s="229">
        <f>IF(N1049="snížená",J1049,0)</f>
        <v>0</v>
      </c>
      <c r="BG1049" s="229">
        <f>IF(N1049="zákl. přenesená",J1049,0)</f>
        <v>0</v>
      </c>
      <c r="BH1049" s="229">
        <f>IF(N1049="sníž. přenesená",J1049,0)</f>
        <v>0</v>
      </c>
      <c r="BI1049" s="229">
        <f>IF(N1049="nulová",J1049,0)</f>
        <v>0</v>
      </c>
      <c r="BJ1049" s="18" t="s">
        <v>86</v>
      </c>
      <c r="BK1049" s="229">
        <f>ROUND(I1049*H1049,2)</f>
        <v>0</v>
      </c>
      <c r="BL1049" s="18" t="s">
        <v>318</v>
      </c>
      <c r="BM1049" s="228" t="s">
        <v>1744</v>
      </c>
    </row>
    <row r="1050" s="13" customFormat="1">
      <c r="A1050" s="13"/>
      <c r="B1050" s="230"/>
      <c r="C1050" s="231"/>
      <c r="D1050" s="232" t="s">
        <v>242</v>
      </c>
      <c r="E1050" s="233" t="s">
        <v>1</v>
      </c>
      <c r="F1050" s="234" t="s">
        <v>160</v>
      </c>
      <c r="G1050" s="231"/>
      <c r="H1050" s="235">
        <v>11.25</v>
      </c>
      <c r="I1050" s="236"/>
      <c r="J1050" s="231"/>
      <c r="K1050" s="231"/>
      <c r="L1050" s="237"/>
      <c r="M1050" s="238"/>
      <c r="N1050" s="239"/>
      <c r="O1050" s="239"/>
      <c r="P1050" s="239"/>
      <c r="Q1050" s="239"/>
      <c r="R1050" s="239"/>
      <c r="S1050" s="239"/>
      <c r="T1050" s="240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1" t="s">
        <v>242</v>
      </c>
      <c r="AU1050" s="241" t="s">
        <v>88</v>
      </c>
      <c r="AV1050" s="13" t="s">
        <v>88</v>
      </c>
      <c r="AW1050" s="13" t="s">
        <v>34</v>
      </c>
      <c r="AX1050" s="13" t="s">
        <v>78</v>
      </c>
      <c r="AY1050" s="241" t="s">
        <v>234</v>
      </c>
    </row>
    <row r="1051" s="14" customFormat="1">
      <c r="A1051" s="14"/>
      <c r="B1051" s="242"/>
      <c r="C1051" s="243"/>
      <c r="D1051" s="232" t="s">
        <v>242</v>
      </c>
      <c r="E1051" s="244" t="s">
        <v>1</v>
      </c>
      <c r="F1051" s="245" t="s">
        <v>244</v>
      </c>
      <c r="G1051" s="243"/>
      <c r="H1051" s="246">
        <v>11.25</v>
      </c>
      <c r="I1051" s="247"/>
      <c r="J1051" s="243"/>
      <c r="K1051" s="243"/>
      <c r="L1051" s="248"/>
      <c r="M1051" s="249"/>
      <c r="N1051" s="250"/>
      <c r="O1051" s="250"/>
      <c r="P1051" s="250"/>
      <c r="Q1051" s="250"/>
      <c r="R1051" s="250"/>
      <c r="S1051" s="250"/>
      <c r="T1051" s="251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2" t="s">
        <v>242</v>
      </c>
      <c r="AU1051" s="252" t="s">
        <v>88</v>
      </c>
      <c r="AV1051" s="14" t="s">
        <v>240</v>
      </c>
      <c r="AW1051" s="14" t="s">
        <v>34</v>
      </c>
      <c r="AX1051" s="14" t="s">
        <v>86</v>
      </c>
      <c r="AY1051" s="252" t="s">
        <v>234</v>
      </c>
    </row>
    <row r="1052" s="2" customFormat="1" ht="21.75" customHeight="1">
      <c r="A1052" s="39"/>
      <c r="B1052" s="40"/>
      <c r="C1052" s="217" t="s">
        <v>1745</v>
      </c>
      <c r="D1052" s="217" t="s">
        <v>236</v>
      </c>
      <c r="E1052" s="218" t="s">
        <v>1746</v>
      </c>
      <c r="F1052" s="219" t="s">
        <v>1747</v>
      </c>
      <c r="G1052" s="220" t="s">
        <v>131</v>
      </c>
      <c r="H1052" s="221">
        <v>11.25</v>
      </c>
      <c r="I1052" s="222"/>
      <c r="J1052" s="223">
        <f>ROUND(I1052*H1052,2)</f>
        <v>0</v>
      </c>
      <c r="K1052" s="219" t="s">
        <v>239</v>
      </c>
      <c r="L1052" s="45"/>
      <c r="M1052" s="224" t="s">
        <v>1</v>
      </c>
      <c r="N1052" s="225" t="s">
        <v>43</v>
      </c>
      <c r="O1052" s="92"/>
      <c r="P1052" s="226">
        <f>O1052*H1052</f>
        <v>0</v>
      </c>
      <c r="Q1052" s="226">
        <v>0.00069999999999999999</v>
      </c>
      <c r="R1052" s="226">
        <f>Q1052*H1052</f>
        <v>0.0078750000000000001</v>
      </c>
      <c r="S1052" s="226">
        <v>0</v>
      </c>
      <c r="T1052" s="227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28" t="s">
        <v>318</v>
      </c>
      <c r="AT1052" s="228" t="s">
        <v>236</v>
      </c>
      <c r="AU1052" s="228" t="s">
        <v>88</v>
      </c>
      <c r="AY1052" s="18" t="s">
        <v>234</v>
      </c>
      <c r="BE1052" s="229">
        <f>IF(N1052="základní",J1052,0)</f>
        <v>0</v>
      </c>
      <c r="BF1052" s="229">
        <f>IF(N1052="snížená",J1052,0)</f>
        <v>0</v>
      </c>
      <c r="BG1052" s="229">
        <f>IF(N1052="zákl. přenesená",J1052,0)</f>
        <v>0</v>
      </c>
      <c r="BH1052" s="229">
        <f>IF(N1052="sníž. přenesená",J1052,0)</f>
        <v>0</v>
      </c>
      <c r="BI1052" s="229">
        <f>IF(N1052="nulová",J1052,0)</f>
        <v>0</v>
      </c>
      <c r="BJ1052" s="18" t="s">
        <v>86</v>
      </c>
      <c r="BK1052" s="229">
        <f>ROUND(I1052*H1052,2)</f>
        <v>0</v>
      </c>
      <c r="BL1052" s="18" t="s">
        <v>318</v>
      </c>
      <c r="BM1052" s="228" t="s">
        <v>1748</v>
      </c>
    </row>
    <row r="1053" s="13" customFormat="1">
      <c r="A1053" s="13"/>
      <c r="B1053" s="230"/>
      <c r="C1053" s="231"/>
      <c r="D1053" s="232" t="s">
        <v>242</v>
      </c>
      <c r="E1053" s="233" t="s">
        <v>1</v>
      </c>
      <c r="F1053" s="234" t="s">
        <v>160</v>
      </c>
      <c r="G1053" s="231"/>
      <c r="H1053" s="235">
        <v>11.25</v>
      </c>
      <c r="I1053" s="236"/>
      <c r="J1053" s="231"/>
      <c r="K1053" s="231"/>
      <c r="L1053" s="237"/>
      <c r="M1053" s="238"/>
      <c r="N1053" s="239"/>
      <c r="O1053" s="239"/>
      <c r="P1053" s="239"/>
      <c r="Q1053" s="239"/>
      <c r="R1053" s="239"/>
      <c r="S1053" s="239"/>
      <c r="T1053" s="240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1" t="s">
        <v>242</v>
      </c>
      <c r="AU1053" s="241" t="s">
        <v>88</v>
      </c>
      <c r="AV1053" s="13" t="s">
        <v>88</v>
      </c>
      <c r="AW1053" s="13" t="s">
        <v>34</v>
      </c>
      <c r="AX1053" s="13" t="s">
        <v>78</v>
      </c>
      <c r="AY1053" s="241" t="s">
        <v>234</v>
      </c>
    </row>
    <row r="1054" s="14" customFormat="1">
      <c r="A1054" s="14"/>
      <c r="B1054" s="242"/>
      <c r="C1054" s="243"/>
      <c r="D1054" s="232" t="s">
        <v>242</v>
      </c>
      <c r="E1054" s="244" t="s">
        <v>1</v>
      </c>
      <c r="F1054" s="245" t="s">
        <v>244</v>
      </c>
      <c r="G1054" s="243"/>
      <c r="H1054" s="246">
        <v>11.25</v>
      </c>
      <c r="I1054" s="247"/>
      <c r="J1054" s="243"/>
      <c r="K1054" s="243"/>
      <c r="L1054" s="248"/>
      <c r="M1054" s="249"/>
      <c r="N1054" s="250"/>
      <c r="O1054" s="250"/>
      <c r="P1054" s="250"/>
      <c r="Q1054" s="250"/>
      <c r="R1054" s="250"/>
      <c r="S1054" s="250"/>
      <c r="T1054" s="251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2" t="s">
        <v>242</v>
      </c>
      <c r="AU1054" s="252" t="s">
        <v>88</v>
      </c>
      <c r="AV1054" s="14" t="s">
        <v>240</v>
      </c>
      <c r="AW1054" s="14" t="s">
        <v>34</v>
      </c>
      <c r="AX1054" s="14" t="s">
        <v>86</v>
      </c>
      <c r="AY1054" s="252" t="s">
        <v>234</v>
      </c>
    </row>
    <row r="1055" s="2" customFormat="1" ht="33" customHeight="1">
      <c r="A1055" s="39"/>
      <c r="B1055" s="40"/>
      <c r="C1055" s="217" t="s">
        <v>1749</v>
      </c>
      <c r="D1055" s="217" t="s">
        <v>236</v>
      </c>
      <c r="E1055" s="218" t="s">
        <v>1750</v>
      </c>
      <c r="F1055" s="219" t="s">
        <v>1751</v>
      </c>
      <c r="G1055" s="220" t="s">
        <v>321</v>
      </c>
      <c r="H1055" s="221">
        <v>2</v>
      </c>
      <c r="I1055" s="222"/>
      <c r="J1055" s="223">
        <f>ROUND(I1055*H1055,2)</f>
        <v>0</v>
      </c>
      <c r="K1055" s="219" t="s">
        <v>239</v>
      </c>
      <c r="L1055" s="45"/>
      <c r="M1055" s="224" t="s">
        <v>1</v>
      </c>
      <c r="N1055" s="225" t="s">
        <v>43</v>
      </c>
      <c r="O1055" s="92"/>
      <c r="P1055" s="226">
        <f>O1055*H1055</f>
        <v>0</v>
      </c>
      <c r="Q1055" s="226">
        <v>3.0000000000000001E-05</v>
      </c>
      <c r="R1055" s="226">
        <f>Q1055*H1055</f>
        <v>6.0000000000000002E-05</v>
      </c>
      <c r="S1055" s="226">
        <v>0</v>
      </c>
      <c r="T1055" s="227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28" t="s">
        <v>318</v>
      </c>
      <c r="AT1055" s="228" t="s">
        <v>236</v>
      </c>
      <c r="AU1055" s="228" t="s">
        <v>88</v>
      </c>
      <c r="AY1055" s="18" t="s">
        <v>234</v>
      </c>
      <c r="BE1055" s="229">
        <f>IF(N1055="základní",J1055,0)</f>
        <v>0</v>
      </c>
      <c r="BF1055" s="229">
        <f>IF(N1055="snížená",J1055,0)</f>
        <v>0</v>
      </c>
      <c r="BG1055" s="229">
        <f>IF(N1055="zákl. přenesená",J1055,0)</f>
        <v>0</v>
      </c>
      <c r="BH1055" s="229">
        <f>IF(N1055="sníž. přenesená",J1055,0)</f>
        <v>0</v>
      </c>
      <c r="BI1055" s="229">
        <f>IF(N1055="nulová",J1055,0)</f>
        <v>0</v>
      </c>
      <c r="BJ1055" s="18" t="s">
        <v>86</v>
      </c>
      <c r="BK1055" s="229">
        <f>ROUND(I1055*H1055,2)</f>
        <v>0</v>
      </c>
      <c r="BL1055" s="18" t="s">
        <v>318</v>
      </c>
      <c r="BM1055" s="228" t="s">
        <v>1752</v>
      </c>
    </row>
    <row r="1056" s="13" customFormat="1">
      <c r="A1056" s="13"/>
      <c r="B1056" s="230"/>
      <c r="C1056" s="231"/>
      <c r="D1056" s="232" t="s">
        <v>242</v>
      </c>
      <c r="E1056" s="233" t="s">
        <v>1</v>
      </c>
      <c r="F1056" s="234" t="s">
        <v>88</v>
      </c>
      <c r="G1056" s="231"/>
      <c r="H1056" s="235">
        <v>2</v>
      </c>
      <c r="I1056" s="236"/>
      <c r="J1056" s="231"/>
      <c r="K1056" s="231"/>
      <c r="L1056" s="237"/>
      <c r="M1056" s="238"/>
      <c r="N1056" s="239"/>
      <c r="O1056" s="239"/>
      <c r="P1056" s="239"/>
      <c r="Q1056" s="239"/>
      <c r="R1056" s="239"/>
      <c r="S1056" s="239"/>
      <c r="T1056" s="240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1" t="s">
        <v>242</v>
      </c>
      <c r="AU1056" s="241" t="s">
        <v>88</v>
      </c>
      <c r="AV1056" s="13" t="s">
        <v>88</v>
      </c>
      <c r="AW1056" s="13" t="s">
        <v>34</v>
      </c>
      <c r="AX1056" s="13" t="s">
        <v>78</v>
      </c>
      <c r="AY1056" s="241" t="s">
        <v>234</v>
      </c>
    </row>
    <row r="1057" s="14" customFormat="1">
      <c r="A1057" s="14"/>
      <c r="B1057" s="242"/>
      <c r="C1057" s="243"/>
      <c r="D1057" s="232" t="s">
        <v>242</v>
      </c>
      <c r="E1057" s="244" t="s">
        <v>1</v>
      </c>
      <c r="F1057" s="245" t="s">
        <v>244</v>
      </c>
      <c r="G1057" s="243"/>
      <c r="H1057" s="246">
        <v>2</v>
      </c>
      <c r="I1057" s="247"/>
      <c r="J1057" s="243"/>
      <c r="K1057" s="243"/>
      <c r="L1057" s="248"/>
      <c r="M1057" s="249"/>
      <c r="N1057" s="250"/>
      <c r="O1057" s="250"/>
      <c r="P1057" s="250"/>
      <c r="Q1057" s="250"/>
      <c r="R1057" s="250"/>
      <c r="S1057" s="250"/>
      <c r="T1057" s="251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2" t="s">
        <v>242</v>
      </c>
      <c r="AU1057" s="252" t="s">
        <v>88</v>
      </c>
      <c r="AV1057" s="14" t="s">
        <v>240</v>
      </c>
      <c r="AW1057" s="14" t="s">
        <v>34</v>
      </c>
      <c r="AX1057" s="14" t="s">
        <v>86</v>
      </c>
      <c r="AY1057" s="252" t="s">
        <v>234</v>
      </c>
    </row>
    <row r="1058" s="2" customFormat="1" ht="24.15" customHeight="1">
      <c r="A1058" s="39"/>
      <c r="B1058" s="40"/>
      <c r="C1058" s="274" t="s">
        <v>1753</v>
      </c>
      <c r="D1058" s="274" t="s">
        <v>307</v>
      </c>
      <c r="E1058" s="275" t="s">
        <v>1754</v>
      </c>
      <c r="F1058" s="276" t="s">
        <v>1755</v>
      </c>
      <c r="G1058" s="277" t="s">
        <v>321</v>
      </c>
      <c r="H1058" s="278">
        <v>2</v>
      </c>
      <c r="I1058" s="279"/>
      <c r="J1058" s="280">
        <f>ROUND(I1058*H1058,2)</f>
        <v>0</v>
      </c>
      <c r="K1058" s="276" t="s">
        <v>239</v>
      </c>
      <c r="L1058" s="281"/>
      <c r="M1058" s="282" t="s">
        <v>1</v>
      </c>
      <c r="N1058" s="283" t="s">
        <v>43</v>
      </c>
      <c r="O1058" s="92"/>
      <c r="P1058" s="226">
        <f>O1058*H1058</f>
        <v>0</v>
      </c>
      <c r="Q1058" s="226">
        <v>0.00089999999999999998</v>
      </c>
      <c r="R1058" s="226">
        <f>Q1058*H1058</f>
        <v>0.0018</v>
      </c>
      <c r="S1058" s="226">
        <v>0</v>
      </c>
      <c r="T1058" s="227">
        <f>S1058*H1058</f>
        <v>0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28" t="s">
        <v>407</v>
      </c>
      <c r="AT1058" s="228" t="s">
        <v>307</v>
      </c>
      <c r="AU1058" s="228" t="s">
        <v>88</v>
      </c>
      <c r="AY1058" s="18" t="s">
        <v>234</v>
      </c>
      <c r="BE1058" s="229">
        <f>IF(N1058="základní",J1058,0)</f>
        <v>0</v>
      </c>
      <c r="BF1058" s="229">
        <f>IF(N1058="snížená",J1058,0)</f>
        <v>0</v>
      </c>
      <c r="BG1058" s="229">
        <f>IF(N1058="zákl. přenesená",J1058,0)</f>
        <v>0</v>
      </c>
      <c r="BH1058" s="229">
        <f>IF(N1058="sníž. přenesená",J1058,0)</f>
        <v>0</v>
      </c>
      <c r="BI1058" s="229">
        <f>IF(N1058="nulová",J1058,0)</f>
        <v>0</v>
      </c>
      <c r="BJ1058" s="18" t="s">
        <v>86</v>
      </c>
      <c r="BK1058" s="229">
        <f>ROUND(I1058*H1058,2)</f>
        <v>0</v>
      </c>
      <c r="BL1058" s="18" t="s">
        <v>318</v>
      </c>
      <c r="BM1058" s="228" t="s">
        <v>1756</v>
      </c>
    </row>
    <row r="1059" s="2" customFormat="1" ht="33" customHeight="1">
      <c r="A1059" s="39"/>
      <c r="B1059" s="40"/>
      <c r="C1059" s="217" t="s">
        <v>1757</v>
      </c>
      <c r="D1059" s="217" t="s">
        <v>236</v>
      </c>
      <c r="E1059" s="218" t="s">
        <v>1758</v>
      </c>
      <c r="F1059" s="219" t="s">
        <v>1759</v>
      </c>
      <c r="G1059" s="220" t="s">
        <v>321</v>
      </c>
      <c r="H1059" s="221">
        <v>5</v>
      </c>
      <c r="I1059" s="222"/>
      <c r="J1059" s="223">
        <f>ROUND(I1059*H1059,2)</f>
        <v>0</v>
      </c>
      <c r="K1059" s="219" t="s">
        <v>239</v>
      </c>
      <c r="L1059" s="45"/>
      <c r="M1059" s="224" t="s">
        <v>1</v>
      </c>
      <c r="N1059" s="225" t="s">
        <v>43</v>
      </c>
      <c r="O1059" s="92"/>
      <c r="P1059" s="226">
        <f>O1059*H1059</f>
        <v>0</v>
      </c>
      <c r="Q1059" s="226">
        <v>3.0000000000000001E-05</v>
      </c>
      <c r="R1059" s="226">
        <f>Q1059*H1059</f>
        <v>0.00015000000000000001</v>
      </c>
      <c r="S1059" s="226">
        <v>0</v>
      </c>
      <c r="T1059" s="227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28" t="s">
        <v>318</v>
      </c>
      <c r="AT1059" s="228" t="s">
        <v>236</v>
      </c>
      <c r="AU1059" s="228" t="s">
        <v>88</v>
      </c>
      <c r="AY1059" s="18" t="s">
        <v>234</v>
      </c>
      <c r="BE1059" s="229">
        <f>IF(N1059="základní",J1059,0)</f>
        <v>0</v>
      </c>
      <c r="BF1059" s="229">
        <f>IF(N1059="snížená",J1059,0)</f>
        <v>0</v>
      </c>
      <c r="BG1059" s="229">
        <f>IF(N1059="zákl. přenesená",J1059,0)</f>
        <v>0</v>
      </c>
      <c r="BH1059" s="229">
        <f>IF(N1059="sníž. přenesená",J1059,0)</f>
        <v>0</v>
      </c>
      <c r="BI1059" s="229">
        <f>IF(N1059="nulová",J1059,0)</f>
        <v>0</v>
      </c>
      <c r="BJ1059" s="18" t="s">
        <v>86</v>
      </c>
      <c r="BK1059" s="229">
        <f>ROUND(I1059*H1059,2)</f>
        <v>0</v>
      </c>
      <c r="BL1059" s="18" t="s">
        <v>318</v>
      </c>
      <c r="BM1059" s="228" t="s">
        <v>1760</v>
      </c>
    </row>
    <row r="1060" s="13" customFormat="1">
      <c r="A1060" s="13"/>
      <c r="B1060" s="230"/>
      <c r="C1060" s="231"/>
      <c r="D1060" s="232" t="s">
        <v>242</v>
      </c>
      <c r="E1060" s="233" t="s">
        <v>1</v>
      </c>
      <c r="F1060" s="234" t="s">
        <v>259</v>
      </c>
      <c r="G1060" s="231"/>
      <c r="H1060" s="235">
        <v>5</v>
      </c>
      <c r="I1060" s="236"/>
      <c r="J1060" s="231"/>
      <c r="K1060" s="231"/>
      <c r="L1060" s="237"/>
      <c r="M1060" s="238"/>
      <c r="N1060" s="239"/>
      <c r="O1060" s="239"/>
      <c r="P1060" s="239"/>
      <c r="Q1060" s="239"/>
      <c r="R1060" s="239"/>
      <c r="S1060" s="239"/>
      <c r="T1060" s="240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1" t="s">
        <v>242</v>
      </c>
      <c r="AU1060" s="241" t="s">
        <v>88</v>
      </c>
      <c r="AV1060" s="13" t="s">
        <v>88</v>
      </c>
      <c r="AW1060" s="13" t="s">
        <v>34</v>
      </c>
      <c r="AX1060" s="13" t="s">
        <v>78</v>
      </c>
      <c r="AY1060" s="241" t="s">
        <v>234</v>
      </c>
    </row>
    <row r="1061" s="14" customFormat="1">
      <c r="A1061" s="14"/>
      <c r="B1061" s="242"/>
      <c r="C1061" s="243"/>
      <c r="D1061" s="232" t="s">
        <v>242</v>
      </c>
      <c r="E1061" s="244" t="s">
        <v>1</v>
      </c>
      <c r="F1061" s="245" t="s">
        <v>244</v>
      </c>
      <c r="G1061" s="243"/>
      <c r="H1061" s="246">
        <v>5</v>
      </c>
      <c r="I1061" s="247"/>
      <c r="J1061" s="243"/>
      <c r="K1061" s="243"/>
      <c r="L1061" s="248"/>
      <c r="M1061" s="249"/>
      <c r="N1061" s="250"/>
      <c r="O1061" s="250"/>
      <c r="P1061" s="250"/>
      <c r="Q1061" s="250"/>
      <c r="R1061" s="250"/>
      <c r="S1061" s="250"/>
      <c r="T1061" s="251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2" t="s">
        <v>242</v>
      </c>
      <c r="AU1061" s="252" t="s">
        <v>88</v>
      </c>
      <c r="AV1061" s="14" t="s">
        <v>240</v>
      </c>
      <c r="AW1061" s="14" t="s">
        <v>34</v>
      </c>
      <c r="AX1061" s="14" t="s">
        <v>86</v>
      </c>
      <c r="AY1061" s="252" t="s">
        <v>234</v>
      </c>
    </row>
    <row r="1062" s="2" customFormat="1" ht="24.15" customHeight="1">
      <c r="A1062" s="39"/>
      <c r="B1062" s="40"/>
      <c r="C1062" s="274" t="s">
        <v>1761</v>
      </c>
      <c r="D1062" s="274" t="s">
        <v>307</v>
      </c>
      <c r="E1062" s="275" t="s">
        <v>1762</v>
      </c>
      <c r="F1062" s="276" t="s">
        <v>1763</v>
      </c>
      <c r="G1062" s="277" t="s">
        <v>321</v>
      </c>
      <c r="H1062" s="278">
        <v>5</v>
      </c>
      <c r="I1062" s="279"/>
      <c r="J1062" s="280">
        <f>ROUND(I1062*H1062,2)</f>
        <v>0</v>
      </c>
      <c r="K1062" s="276" t="s">
        <v>239</v>
      </c>
      <c r="L1062" s="281"/>
      <c r="M1062" s="282" t="s">
        <v>1</v>
      </c>
      <c r="N1062" s="283" t="s">
        <v>43</v>
      </c>
      <c r="O1062" s="92"/>
      <c r="P1062" s="226">
        <f>O1062*H1062</f>
        <v>0</v>
      </c>
      <c r="Q1062" s="226">
        <v>0.0014</v>
      </c>
      <c r="R1062" s="226">
        <f>Q1062*H1062</f>
        <v>0.0070000000000000001</v>
      </c>
      <c r="S1062" s="226">
        <v>0</v>
      </c>
      <c r="T1062" s="227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28" t="s">
        <v>407</v>
      </c>
      <c r="AT1062" s="228" t="s">
        <v>307</v>
      </c>
      <c r="AU1062" s="228" t="s">
        <v>88</v>
      </c>
      <c r="AY1062" s="18" t="s">
        <v>234</v>
      </c>
      <c r="BE1062" s="229">
        <f>IF(N1062="základní",J1062,0)</f>
        <v>0</v>
      </c>
      <c r="BF1062" s="229">
        <f>IF(N1062="snížená",J1062,0)</f>
        <v>0</v>
      </c>
      <c r="BG1062" s="229">
        <f>IF(N1062="zákl. přenesená",J1062,0)</f>
        <v>0</v>
      </c>
      <c r="BH1062" s="229">
        <f>IF(N1062="sníž. přenesená",J1062,0)</f>
        <v>0</v>
      </c>
      <c r="BI1062" s="229">
        <f>IF(N1062="nulová",J1062,0)</f>
        <v>0</v>
      </c>
      <c r="BJ1062" s="18" t="s">
        <v>86</v>
      </c>
      <c r="BK1062" s="229">
        <f>ROUND(I1062*H1062,2)</f>
        <v>0</v>
      </c>
      <c r="BL1062" s="18" t="s">
        <v>318</v>
      </c>
      <c r="BM1062" s="228" t="s">
        <v>1764</v>
      </c>
    </row>
    <row r="1063" s="2" customFormat="1" ht="16.5" customHeight="1">
      <c r="A1063" s="39"/>
      <c r="B1063" s="40"/>
      <c r="C1063" s="217" t="s">
        <v>1765</v>
      </c>
      <c r="D1063" s="217" t="s">
        <v>236</v>
      </c>
      <c r="E1063" s="218" t="s">
        <v>1766</v>
      </c>
      <c r="F1063" s="219" t="s">
        <v>1767</v>
      </c>
      <c r="G1063" s="220" t="s">
        <v>321</v>
      </c>
      <c r="H1063" s="221">
        <v>3</v>
      </c>
      <c r="I1063" s="222"/>
      <c r="J1063" s="223">
        <f>ROUND(I1063*H1063,2)</f>
        <v>0</v>
      </c>
      <c r="K1063" s="219" t="s">
        <v>239</v>
      </c>
      <c r="L1063" s="45"/>
      <c r="M1063" s="224" t="s">
        <v>1</v>
      </c>
      <c r="N1063" s="225" t="s">
        <v>43</v>
      </c>
      <c r="O1063" s="92"/>
      <c r="P1063" s="226">
        <f>O1063*H1063</f>
        <v>0</v>
      </c>
      <c r="Q1063" s="226">
        <v>0.00022000000000000001</v>
      </c>
      <c r="R1063" s="226">
        <f>Q1063*H1063</f>
        <v>0.00066</v>
      </c>
      <c r="S1063" s="226">
        <v>0</v>
      </c>
      <c r="T1063" s="227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28" t="s">
        <v>318</v>
      </c>
      <c r="AT1063" s="228" t="s">
        <v>236</v>
      </c>
      <c r="AU1063" s="228" t="s">
        <v>88</v>
      </c>
      <c r="AY1063" s="18" t="s">
        <v>234</v>
      </c>
      <c r="BE1063" s="229">
        <f>IF(N1063="základní",J1063,0)</f>
        <v>0</v>
      </c>
      <c r="BF1063" s="229">
        <f>IF(N1063="snížená",J1063,0)</f>
        <v>0</v>
      </c>
      <c r="BG1063" s="229">
        <f>IF(N1063="zákl. přenesená",J1063,0)</f>
        <v>0</v>
      </c>
      <c r="BH1063" s="229">
        <f>IF(N1063="sníž. přenesená",J1063,0)</f>
        <v>0</v>
      </c>
      <c r="BI1063" s="229">
        <f>IF(N1063="nulová",J1063,0)</f>
        <v>0</v>
      </c>
      <c r="BJ1063" s="18" t="s">
        <v>86</v>
      </c>
      <c r="BK1063" s="229">
        <f>ROUND(I1063*H1063,2)</f>
        <v>0</v>
      </c>
      <c r="BL1063" s="18" t="s">
        <v>318</v>
      </c>
      <c r="BM1063" s="228" t="s">
        <v>1768</v>
      </c>
    </row>
    <row r="1064" s="13" customFormat="1">
      <c r="A1064" s="13"/>
      <c r="B1064" s="230"/>
      <c r="C1064" s="231"/>
      <c r="D1064" s="232" t="s">
        <v>242</v>
      </c>
      <c r="E1064" s="233" t="s">
        <v>1</v>
      </c>
      <c r="F1064" s="234" t="s">
        <v>1769</v>
      </c>
      <c r="G1064" s="231"/>
      <c r="H1064" s="235">
        <v>3</v>
      </c>
      <c r="I1064" s="236"/>
      <c r="J1064" s="231"/>
      <c r="K1064" s="231"/>
      <c r="L1064" s="237"/>
      <c r="M1064" s="238"/>
      <c r="N1064" s="239"/>
      <c r="O1064" s="239"/>
      <c r="P1064" s="239"/>
      <c r="Q1064" s="239"/>
      <c r="R1064" s="239"/>
      <c r="S1064" s="239"/>
      <c r="T1064" s="240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1" t="s">
        <v>242</v>
      </c>
      <c r="AU1064" s="241" t="s">
        <v>88</v>
      </c>
      <c r="AV1064" s="13" t="s">
        <v>88</v>
      </c>
      <c r="AW1064" s="13" t="s">
        <v>34</v>
      </c>
      <c r="AX1064" s="13" t="s">
        <v>86</v>
      </c>
      <c r="AY1064" s="241" t="s">
        <v>234</v>
      </c>
    </row>
    <row r="1065" s="2" customFormat="1" ht="33" customHeight="1">
      <c r="A1065" s="39"/>
      <c r="B1065" s="40"/>
      <c r="C1065" s="274" t="s">
        <v>1770</v>
      </c>
      <c r="D1065" s="274" t="s">
        <v>307</v>
      </c>
      <c r="E1065" s="275" t="s">
        <v>1771</v>
      </c>
      <c r="F1065" s="276" t="s">
        <v>1772</v>
      </c>
      <c r="G1065" s="277" t="s">
        <v>321</v>
      </c>
      <c r="H1065" s="278">
        <v>3</v>
      </c>
      <c r="I1065" s="279"/>
      <c r="J1065" s="280">
        <f>ROUND(I1065*H1065,2)</f>
        <v>0</v>
      </c>
      <c r="K1065" s="276" t="s">
        <v>239</v>
      </c>
      <c r="L1065" s="281"/>
      <c r="M1065" s="282" t="s">
        <v>1</v>
      </c>
      <c r="N1065" s="283" t="s">
        <v>43</v>
      </c>
      <c r="O1065" s="92"/>
      <c r="P1065" s="226">
        <f>O1065*H1065</f>
        <v>0</v>
      </c>
      <c r="Q1065" s="226">
        <v>0.012489999999999999</v>
      </c>
      <c r="R1065" s="226">
        <f>Q1065*H1065</f>
        <v>0.037469999999999996</v>
      </c>
      <c r="S1065" s="226">
        <v>0</v>
      </c>
      <c r="T1065" s="227">
        <f>S1065*H1065</f>
        <v>0</v>
      </c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R1065" s="228" t="s">
        <v>407</v>
      </c>
      <c r="AT1065" s="228" t="s">
        <v>307</v>
      </c>
      <c r="AU1065" s="228" t="s">
        <v>88</v>
      </c>
      <c r="AY1065" s="18" t="s">
        <v>234</v>
      </c>
      <c r="BE1065" s="229">
        <f>IF(N1065="základní",J1065,0)</f>
        <v>0</v>
      </c>
      <c r="BF1065" s="229">
        <f>IF(N1065="snížená",J1065,0)</f>
        <v>0</v>
      </c>
      <c r="BG1065" s="229">
        <f>IF(N1065="zákl. přenesená",J1065,0)</f>
        <v>0</v>
      </c>
      <c r="BH1065" s="229">
        <f>IF(N1065="sníž. přenesená",J1065,0)</f>
        <v>0</v>
      </c>
      <c r="BI1065" s="229">
        <f>IF(N1065="nulová",J1065,0)</f>
        <v>0</v>
      </c>
      <c r="BJ1065" s="18" t="s">
        <v>86</v>
      </c>
      <c r="BK1065" s="229">
        <f>ROUND(I1065*H1065,2)</f>
        <v>0</v>
      </c>
      <c r="BL1065" s="18" t="s">
        <v>318</v>
      </c>
      <c r="BM1065" s="228" t="s">
        <v>1773</v>
      </c>
    </row>
    <row r="1066" s="2" customFormat="1" ht="24.15" customHeight="1">
      <c r="A1066" s="39"/>
      <c r="B1066" s="40"/>
      <c r="C1066" s="217" t="s">
        <v>1774</v>
      </c>
      <c r="D1066" s="217" t="s">
        <v>236</v>
      </c>
      <c r="E1066" s="218" t="s">
        <v>1775</v>
      </c>
      <c r="F1066" s="219" t="s">
        <v>1776</v>
      </c>
      <c r="G1066" s="220" t="s">
        <v>978</v>
      </c>
      <c r="H1066" s="288"/>
      <c r="I1066" s="222"/>
      <c r="J1066" s="223">
        <f>ROUND(I1066*H1066,2)</f>
        <v>0</v>
      </c>
      <c r="K1066" s="219" t="s">
        <v>239</v>
      </c>
      <c r="L1066" s="45"/>
      <c r="M1066" s="224" t="s">
        <v>1</v>
      </c>
      <c r="N1066" s="225" t="s">
        <v>43</v>
      </c>
      <c r="O1066" s="92"/>
      <c r="P1066" s="226">
        <f>O1066*H1066</f>
        <v>0</v>
      </c>
      <c r="Q1066" s="226">
        <v>0</v>
      </c>
      <c r="R1066" s="226">
        <f>Q1066*H1066</f>
        <v>0</v>
      </c>
      <c r="S1066" s="226">
        <v>0</v>
      </c>
      <c r="T1066" s="227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28" t="s">
        <v>318</v>
      </c>
      <c r="AT1066" s="228" t="s">
        <v>236</v>
      </c>
      <c r="AU1066" s="228" t="s">
        <v>88</v>
      </c>
      <c r="AY1066" s="18" t="s">
        <v>234</v>
      </c>
      <c r="BE1066" s="229">
        <f>IF(N1066="základní",J1066,0)</f>
        <v>0</v>
      </c>
      <c r="BF1066" s="229">
        <f>IF(N1066="snížená",J1066,0)</f>
        <v>0</v>
      </c>
      <c r="BG1066" s="229">
        <f>IF(N1066="zákl. přenesená",J1066,0)</f>
        <v>0</v>
      </c>
      <c r="BH1066" s="229">
        <f>IF(N1066="sníž. přenesená",J1066,0)</f>
        <v>0</v>
      </c>
      <c r="BI1066" s="229">
        <f>IF(N1066="nulová",J1066,0)</f>
        <v>0</v>
      </c>
      <c r="BJ1066" s="18" t="s">
        <v>86</v>
      </c>
      <c r="BK1066" s="229">
        <f>ROUND(I1066*H1066,2)</f>
        <v>0</v>
      </c>
      <c r="BL1066" s="18" t="s">
        <v>318</v>
      </c>
      <c r="BM1066" s="228" t="s">
        <v>1777</v>
      </c>
    </row>
    <row r="1067" s="2" customFormat="1" ht="33" customHeight="1">
      <c r="A1067" s="39"/>
      <c r="B1067" s="40"/>
      <c r="C1067" s="217" t="s">
        <v>1778</v>
      </c>
      <c r="D1067" s="217" t="s">
        <v>236</v>
      </c>
      <c r="E1067" s="218" t="s">
        <v>1779</v>
      </c>
      <c r="F1067" s="219" t="s">
        <v>1780</v>
      </c>
      <c r="G1067" s="220" t="s">
        <v>978</v>
      </c>
      <c r="H1067" s="288"/>
      <c r="I1067" s="222"/>
      <c r="J1067" s="223">
        <f>ROUND(I1067*H1067,2)</f>
        <v>0</v>
      </c>
      <c r="K1067" s="219" t="s">
        <v>239</v>
      </c>
      <c r="L1067" s="45"/>
      <c r="M1067" s="224" t="s">
        <v>1</v>
      </c>
      <c r="N1067" s="225" t="s">
        <v>43</v>
      </c>
      <c r="O1067" s="92"/>
      <c r="P1067" s="226">
        <f>O1067*H1067</f>
        <v>0</v>
      </c>
      <c r="Q1067" s="226">
        <v>0</v>
      </c>
      <c r="R1067" s="226">
        <f>Q1067*H1067</f>
        <v>0</v>
      </c>
      <c r="S1067" s="226">
        <v>0</v>
      </c>
      <c r="T1067" s="227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28" t="s">
        <v>318</v>
      </c>
      <c r="AT1067" s="228" t="s">
        <v>236</v>
      </c>
      <c r="AU1067" s="228" t="s">
        <v>88</v>
      </c>
      <c r="AY1067" s="18" t="s">
        <v>234</v>
      </c>
      <c r="BE1067" s="229">
        <f>IF(N1067="základní",J1067,0)</f>
        <v>0</v>
      </c>
      <c r="BF1067" s="229">
        <f>IF(N1067="snížená",J1067,0)</f>
        <v>0</v>
      </c>
      <c r="BG1067" s="229">
        <f>IF(N1067="zákl. přenesená",J1067,0)</f>
        <v>0</v>
      </c>
      <c r="BH1067" s="229">
        <f>IF(N1067="sníž. přenesená",J1067,0)</f>
        <v>0</v>
      </c>
      <c r="BI1067" s="229">
        <f>IF(N1067="nulová",J1067,0)</f>
        <v>0</v>
      </c>
      <c r="BJ1067" s="18" t="s">
        <v>86</v>
      </c>
      <c r="BK1067" s="229">
        <f>ROUND(I1067*H1067,2)</f>
        <v>0</v>
      </c>
      <c r="BL1067" s="18" t="s">
        <v>318</v>
      </c>
      <c r="BM1067" s="228" t="s">
        <v>1781</v>
      </c>
    </row>
    <row r="1068" s="12" customFormat="1" ht="22.8" customHeight="1">
      <c r="A1068" s="12"/>
      <c r="B1068" s="201"/>
      <c r="C1068" s="202"/>
      <c r="D1068" s="203" t="s">
        <v>77</v>
      </c>
      <c r="E1068" s="215" t="s">
        <v>1782</v>
      </c>
      <c r="F1068" s="215" t="s">
        <v>1783</v>
      </c>
      <c r="G1068" s="202"/>
      <c r="H1068" s="202"/>
      <c r="I1068" s="205"/>
      <c r="J1068" s="216">
        <f>BK1068</f>
        <v>0</v>
      </c>
      <c r="K1068" s="202"/>
      <c r="L1068" s="207"/>
      <c r="M1068" s="208"/>
      <c r="N1068" s="209"/>
      <c r="O1068" s="209"/>
      <c r="P1068" s="210">
        <f>SUM(P1069:P1082)</f>
        <v>0</v>
      </c>
      <c r="Q1068" s="209"/>
      <c r="R1068" s="210">
        <f>SUM(R1069:R1082)</f>
        <v>0.036791999999999998</v>
      </c>
      <c r="S1068" s="209"/>
      <c r="T1068" s="211">
        <f>SUM(T1069:T1082)</f>
        <v>0.040080000000000005</v>
      </c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R1068" s="212" t="s">
        <v>88</v>
      </c>
      <c r="AT1068" s="213" t="s">
        <v>77</v>
      </c>
      <c r="AU1068" s="213" t="s">
        <v>86</v>
      </c>
      <c r="AY1068" s="212" t="s">
        <v>234</v>
      </c>
      <c r="BK1068" s="214">
        <f>SUM(BK1069:BK1082)</f>
        <v>0</v>
      </c>
    </row>
    <row r="1069" s="2" customFormat="1" ht="16.5" customHeight="1">
      <c r="A1069" s="39"/>
      <c r="B1069" s="40"/>
      <c r="C1069" s="217" t="s">
        <v>1784</v>
      </c>
      <c r="D1069" s="217" t="s">
        <v>236</v>
      </c>
      <c r="E1069" s="218" t="s">
        <v>1785</v>
      </c>
      <c r="F1069" s="219" t="s">
        <v>1786</v>
      </c>
      <c r="G1069" s="220" t="s">
        <v>96</v>
      </c>
      <c r="H1069" s="221">
        <v>24</v>
      </c>
      <c r="I1069" s="222"/>
      <c r="J1069" s="223">
        <f>ROUND(I1069*H1069,2)</f>
        <v>0</v>
      </c>
      <c r="K1069" s="219" t="s">
        <v>239</v>
      </c>
      <c r="L1069" s="45"/>
      <c r="M1069" s="224" t="s">
        <v>1</v>
      </c>
      <c r="N1069" s="225" t="s">
        <v>43</v>
      </c>
      <c r="O1069" s="92"/>
      <c r="P1069" s="226">
        <f>O1069*H1069</f>
        <v>0</v>
      </c>
      <c r="Q1069" s="226">
        <v>0</v>
      </c>
      <c r="R1069" s="226">
        <f>Q1069*H1069</f>
        <v>0</v>
      </c>
      <c r="S1069" s="226">
        <v>0.00167</v>
      </c>
      <c r="T1069" s="227">
        <f>S1069*H1069</f>
        <v>0.040080000000000005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28" t="s">
        <v>318</v>
      </c>
      <c r="AT1069" s="228" t="s">
        <v>236</v>
      </c>
      <c r="AU1069" s="228" t="s">
        <v>88</v>
      </c>
      <c r="AY1069" s="18" t="s">
        <v>234</v>
      </c>
      <c r="BE1069" s="229">
        <f>IF(N1069="základní",J1069,0)</f>
        <v>0</v>
      </c>
      <c r="BF1069" s="229">
        <f>IF(N1069="snížená",J1069,0)</f>
        <v>0</v>
      </c>
      <c r="BG1069" s="229">
        <f>IF(N1069="zákl. přenesená",J1069,0)</f>
        <v>0</v>
      </c>
      <c r="BH1069" s="229">
        <f>IF(N1069="sníž. přenesená",J1069,0)</f>
        <v>0</v>
      </c>
      <c r="BI1069" s="229">
        <f>IF(N1069="nulová",J1069,0)</f>
        <v>0</v>
      </c>
      <c r="BJ1069" s="18" t="s">
        <v>86</v>
      </c>
      <c r="BK1069" s="229">
        <f>ROUND(I1069*H1069,2)</f>
        <v>0</v>
      </c>
      <c r="BL1069" s="18" t="s">
        <v>318</v>
      </c>
      <c r="BM1069" s="228" t="s">
        <v>1787</v>
      </c>
    </row>
    <row r="1070" s="16" customFormat="1">
      <c r="A1070" s="16"/>
      <c r="B1070" s="264"/>
      <c r="C1070" s="265"/>
      <c r="D1070" s="232" t="s">
        <v>242</v>
      </c>
      <c r="E1070" s="266" t="s">
        <v>1</v>
      </c>
      <c r="F1070" s="267" t="s">
        <v>1788</v>
      </c>
      <c r="G1070" s="265"/>
      <c r="H1070" s="266" t="s">
        <v>1</v>
      </c>
      <c r="I1070" s="268"/>
      <c r="J1070" s="265"/>
      <c r="K1070" s="265"/>
      <c r="L1070" s="269"/>
      <c r="M1070" s="270"/>
      <c r="N1070" s="271"/>
      <c r="O1070" s="271"/>
      <c r="P1070" s="271"/>
      <c r="Q1070" s="271"/>
      <c r="R1070" s="271"/>
      <c r="S1070" s="271"/>
      <c r="T1070" s="272"/>
      <c r="U1070" s="16"/>
      <c r="V1070" s="16"/>
      <c r="W1070" s="16"/>
      <c r="X1070" s="16"/>
      <c r="Y1070" s="16"/>
      <c r="Z1070" s="16"/>
      <c r="AA1070" s="16"/>
      <c r="AB1070" s="16"/>
      <c r="AC1070" s="16"/>
      <c r="AD1070" s="16"/>
      <c r="AE1070" s="16"/>
      <c r="AT1070" s="273" t="s">
        <v>242</v>
      </c>
      <c r="AU1070" s="273" t="s">
        <v>88</v>
      </c>
      <c r="AV1070" s="16" t="s">
        <v>86</v>
      </c>
      <c r="AW1070" s="16" t="s">
        <v>34</v>
      </c>
      <c r="AX1070" s="16" t="s">
        <v>78</v>
      </c>
      <c r="AY1070" s="273" t="s">
        <v>234</v>
      </c>
    </row>
    <row r="1071" s="13" customFormat="1">
      <c r="A1071" s="13"/>
      <c r="B1071" s="230"/>
      <c r="C1071" s="231"/>
      <c r="D1071" s="232" t="s">
        <v>242</v>
      </c>
      <c r="E1071" s="233" t="s">
        <v>1</v>
      </c>
      <c r="F1071" s="234" t="s">
        <v>1789</v>
      </c>
      <c r="G1071" s="231"/>
      <c r="H1071" s="235">
        <v>21.600000000000001</v>
      </c>
      <c r="I1071" s="236"/>
      <c r="J1071" s="231"/>
      <c r="K1071" s="231"/>
      <c r="L1071" s="237"/>
      <c r="M1071" s="238"/>
      <c r="N1071" s="239"/>
      <c r="O1071" s="239"/>
      <c r="P1071" s="239"/>
      <c r="Q1071" s="239"/>
      <c r="R1071" s="239"/>
      <c r="S1071" s="239"/>
      <c r="T1071" s="240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1" t="s">
        <v>242</v>
      </c>
      <c r="AU1071" s="241" t="s">
        <v>88</v>
      </c>
      <c r="AV1071" s="13" t="s">
        <v>88</v>
      </c>
      <c r="AW1071" s="13" t="s">
        <v>34</v>
      </c>
      <c r="AX1071" s="13" t="s">
        <v>78</v>
      </c>
      <c r="AY1071" s="241" t="s">
        <v>234</v>
      </c>
    </row>
    <row r="1072" s="13" customFormat="1">
      <c r="A1072" s="13"/>
      <c r="B1072" s="230"/>
      <c r="C1072" s="231"/>
      <c r="D1072" s="232" t="s">
        <v>242</v>
      </c>
      <c r="E1072" s="233" t="s">
        <v>1</v>
      </c>
      <c r="F1072" s="234" t="s">
        <v>1790</v>
      </c>
      <c r="G1072" s="231"/>
      <c r="H1072" s="235">
        <v>2.3999999999999999</v>
      </c>
      <c r="I1072" s="236"/>
      <c r="J1072" s="231"/>
      <c r="K1072" s="231"/>
      <c r="L1072" s="237"/>
      <c r="M1072" s="238"/>
      <c r="N1072" s="239"/>
      <c r="O1072" s="239"/>
      <c r="P1072" s="239"/>
      <c r="Q1072" s="239"/>
      <c r="R1072" s="239"/>
      <c r="S1072" s="239"/>
      <c r="T1072" s="240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1" t="s">
        <v>242</v>
      </c>
      <c r="AU1072" s="241" t="s">
        <v>88</v>
      </c>
      <c r="AV1072" s="13" t="s">
        <v>88</v>
      </c>
      <c r="AW1072" s="13" t="s">
        <v>34</v>
      </c>
      <c r="AX1072" s="13" t="s">
        <v>78</v>
      </c>
      <c r="AY1072" s="241" t="s">
        <v>234</v>
      </c>
    </row>
    <row r="1073" s="14" customFormat="1">
      <c r="A1073" s="14"/>
      <c r="B1073" s="242"/>
      <c r="C1073" s="243"/>
      <c r="D1073" s="232" t="s">
        <v>242</v>
      </c>
      <c r="E1073" s="244" t="s">
        <v>1</v>
      </c>
      <c r="F1073" s="245" t="s">
        <v>244</v>
      </c>
      <c r="G1073" s="243"/>
      <c r="H1073" s="246">
        <v>24</v>
      </c>
      <c r="I1073" s="247"/>
      <c r="J1073" s="243"/>
      <c r="K1073" s="243"/>
      <c r="L1073" s="248"/>
      <c r="M1073" s="249"/>
      <c r="N1073" s="250"/>
      <c r="O1073" s="250"/>
      <c r="P1073" s="250"/>
      <c r="Q1073" s="250"/>
      <c r="R1073" s="250"/>
      <c r="S1073" s="250"/>
      <c r="T1073" s="251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2" t="s">
        <v>242</v>
      </c>
      <c r="AU1073" s="252" t="s">
        <v>88</v>
      </c>
      <c r="AV1073" s="14" t="s">
        <v>240</v>
      </c>
      <c r="AW1073" s="14" t="s">
        <v>34</v>
      </c>
      <c r="AX1073" s="14" t="s">
        <v>86</v>
      </c>
      <c r="AY1073" s="252" t="s">
        <v>234</v>
      </c>
    </row>
    <row r="1074" s="2" customFormat="1" ht="24.15" customHeight="1">
      <c r="A1074" s="39"/>
      <c r="B1074" s="40"/>
      <c r="C1074" s="217" t="s">
        <v>1791</v>
      </c>
      <c r="D1074" s="217" t="s">
        <v>236</v>
      </c>
      <c r="E1074" s="218" t="s">
        <v>1792</v>
      </c>
      <c r="F1074" s="219" t="s">
        <v>1793</v>
      </c>
      <c r="G1074" s="220" t="s">
        <v>96</v>
      </c>
      <c r="H1074" s="221">
        <v>25.199999999999999</v>
      </c>
      <c r="I1074" s="222"/>
      <c r="J1074" s="223">
        <f>ROUND(I1074*H1074,2)</f>
        <v>0</v>
      </c>
      <c r="K1074" s="219" t="s">
        <v>239</v>
      </c>
      <c r="L1074" s="45"/>
      <c r="M1074" s="224" t="s">
        <v>1</v>
      </c>
      <c r="N1074" s="225" t="s">
        <v>43</v>
      </c>
      <c r="O1074" s="92"/>
      <c r="P1074" s="226">
        <f>O1074*H1074</f>
        <v>0</v>
      </c>
      <c r="Q1074" s="226">
        <v>0.0014599999999999999</v>
      </c>
      <c r="R1074" s="226">
        <f>Q1074*H1074</f>
        <v>0.036791999999999998</v>
      </c>
      <c r="S1074" s="226">
        <v>0</v>
      </c>
      <c r="T1074" s="227">
        <f>S1074*H1074</f>
        <v>0</v>
      </c>
      <c r="U1074" s="39"/>
      <c r="V1074" s="39"/>
      <c r="W1074" s="39"/>
      <c r="X1074" s="39"/>
      <c r="Y1074" s="39"/>
      <c r="Z1074" s="39"/>
      <c r="AA1074" s="39"/>
      <c r="AB1074" s="39"/>
      <c r="AC1074" s="39"/>
      <c r="AD1074" s="39"/>
      <c r="AE1074" s="39"/>
      <c r="AR1074" s="228" t="s">
        <v>318</v>
      </c>
      <c r="AT1074" s="228" t="s">
        <v>236</v>
      </c>
      <c r="AU1074" s="228" t="s">
        <v>88</v>
      </c>
      <c r="AY1074" s="18" t="s">
        <v>234</v>
      </c>
      <c r="BE1074" s="229">
        <f>IF(N1074="základní",J1074,0)</f>
        <v>0</v>
      </c>
      <c r="BF1074" s="229">
        <f>IF(N1074="snížená",J1074,0)</f>
        <v>0</v>
      </c>
      <c r="BG1074" s="229">
        <f>IF(N1074="zákl. přenesená",J1074,0)</f>
        <v>0</v>
      </c>
      <c r="BH1074" s="229">
        <f>IF(N1074="sníž. přenesená",J1074,0)</f>
        <v>0</v>
      </c>
      <c r="BI1074" s="229">
        <f>IF(N1074="nulová",J1074,0)</f>
        <v>0</v>
      </c>
      <c r="BJ1074" s="18" t="s">
        <v>86</v>
      </c>
      <c r="BK1074" s="229">
        <f>ROUND(I1074*H1074,2)</f>
        <v>0</v>
      </c>
      <c r="BL1074" s="18" t="s">
        <v>318</v>
      </c>
      <c r="BM1074" s="228" t="s">
        <v>1794</v>
      </c>
    </row>
    <row r="1075" s="13" customFormat="1">
      <c r="A1075" s="13"/>
      <c r="B1075" s="230"/>
      <c r="C1075" s="231"/>
      <c r="D1075" s="232" t="s">
        <v>242</v>
      </c>
      <c r="E1075" s="233" t="s">
        <v>1</v>
      </c>
      <c r="F1075" s="234" t="s">
        <v>1795</v>
      </c>
      <c r="G1075" s="231"/>
      <c r="H1075" s="235">
        <v>21.600000000000001</v>
      </c>
      <c r="I1075" s="236"/>
      <c r="J1075" s="231"/>
      <c r="K1075" s="231"/>
      <c r="L1075" s="237"/>
      <c r="M1075" s="238"/>
      <c r="N1075" s="239"/>
      <c r="O1075" s="239"/>
      <c r="P1075" s="239"/>
      <c r="Q1075" s="239"/>
      <c r="R1075" s="239"/>
      <c r="S1075" s="239"/>
      <c r="T1075" s="240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1" t="s">
        <v>242</v>
      </c>
      <c r="AU1075" s="241" t="s">
        <v>88</v>
      </c>
      <c r="AV1075" s="13" t="s">
        <v>88</v>
      </c>
      <c r="AW1075" s="13" t="s">
        <v>34</v>
      </c>
      <c r="AX1075" s="13" t="s">
        <v>78</v>
      </c>
      <c r="AY1075" s="241" t="s">
        <v>234</v>
      </c>
    </row>
    <row r="1076" s="13" customFormat="1">
      <c r="A1076" s="13"/>
      <c r="B1076" s="230"/>
      <c r="C1076" s="231"/>
      <c r="D1076" s="232" t="s">
        <v>242</v>
      </c>
      <c r="E1076" s="233" t="s">
        <v>1</v>
      </c>
      <c r="F1076" s="234" t="s">
        <v>1796</v>
      </c>
      <c r="G1076" s="231"/>
      <c r="H1076" s="235">
        <v>1.2</v>
      </c>
      <c r="I1076" s="236"/>
      <c r="J1076" s="231"/>
      <c r="K1076" s="231"/>
      <c r="L1076" s="237"/>
      <c r="M1076" s="238"/>
      <c r="N1076" s="239"/>
      <c r="O1076" s="239"/>
      <c r="P1076" s="239"/>
      <c r="Q1076" s="239"/>
      <c r="R1076" s="239"/>
      <c r="S1076" s="239"/>
      <c r="T1076" s="240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1" t="s">
        <v>242</v>
      </c>
      <c r="AU1076" s="241" t="s">
        <v>88</v>
      </c>
      <c r="AV1076" s="13" t="s">
        <v>88</v>
      </c>
      <c r="AW1076" s="13" t="s">
        <v>34</v>
      </c>
      <c r="AX1076" s="13" t="s">
        <v>78</v>
      </c>
      <c r="AY1076" s="241" t="s">
        <v>234</v>
      </c>
    </row>
    <row r="1077" s="13" customFormat="1">
      <c r="A1077" s="13"/>
      <c r="B1077" s="230"/>
      <c r="C1077" s="231"/>
      <c r="D1077" s="232" t="s">
        <v>242</v>
      </c>
      <c r="E1077" s="233" t="s">
        <v>1</v>
      </c>
      <c r="F1077" s="234" t="s">
        <v>1797</v>
      </c>
      <c r="G1077" s="231"/>
      <c r="H1077" s="235">
        <v>1.2</v>
      </c>
      <c r="I1077" s="236"/>
      <c r="J1077" s="231"/>
      <c r="K1077" s="231"/>
      <c r="L1077" s="237"/>
      <c r="M1077" s="238"/>
      <c r="N1077" s="239"/>
      <c r="O1077" s="239"/>
      <c r="P1077" s="239"/>
      <c r="Q1077" s="239"/>
      <c r="R1077" s="239"/>
      <c r="S1077" s="239"/>
      <c r="T1077" s="240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1" t="s">
        <v>242</v>
      </c>
      <c r="AU1077" s="241" t="s">
        <v>88</v>
      </c>
      <c r="AV1077" s="13" t="s">
        <v>88</v>
      </c>
      <c r="AW1077" s="13" t="s">
        <v>34</v>
      </c>
      <c r="AX1077" s="13" t="s">
        <v>78</v>
      </c>
      <c r="AY1077" s="241" t="s">
        <v>234</v>
      </c>
    </row>
    <row r="1078" s="14" customFormat="1">
      <c r="A1078" s="14"/>
      <c r="B1078" s="242"/>
      <c r="C1078" s="243"/>
      <c r="D1078" s="232" t="s">
        <v>242</v>
      </c>
      <c r="E1078" s="244" t="s">
        <v>1</v>
      </c>
      <c r="F1078" s="245" t="s">
        <v>244</v>
      </c>
      <c r="G1078" s="243"/>
      <c r="H1078" s="246">
        <v>24</v>
      </c>
      <c r="I1078" s="247"/>
      <c r="J1078" s="243"/>
      <c r="K1078" s="243"/>
      <c r="L1078" s="248"/>
      <c r="M1078" s="249"/>
      <c r="N1078" s="250"/>
      <c r="O1078" s="250"/>
      <c r="P1078" s="250"/>
      <c r="Q1078" s="250"/>
      <c r="R1078" s="250"/>
      <c r="S1078" s="250"/>
      <c r="T1078" s="251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2" t="s">
        <v>242</v>
      </c>
      <c r="AU1078" s="252" t="s">
        <v>88</v>
      </c>
      <c r="AV1078" s="14" t="s">
        <v>240</v>
      </c>
      <c r="AW1078" s="14" t="s">
        <v>34</v>
      </c>
      <c r="AX1078" s="14" t="s">
        <v>86</v>
      </c>
      <c r="AY1078" s="252" t="s">
        <v>234</v>
      </c>
    </row>
    <row r="1079" s="13" customFormat="1">
      <c r="A1079" s="13"/>
      <c r="B1079" s="230"/>
      <c r="C1079" s="231"/>
      <c r="D1079" s="232" t="s">
        <v>242</v>
      </c>
      <c r="E1079" s="231"/>
      <c r="F1079" s="234" t="s">
        <v>1798</v>
      </c>
      <c r="G1079" s="231"/>
      <c r="H1079" s="235">
        <v>25.199999999999999</v>
      </c>
      <c r="I1079" s="236"/>
      <c r="J1079" s="231"/>
      <c r="K1079" s="231"/>
      <c r="L1079" s="237"/>
      <c r="M1079" s="238"/>
      <c r="N1079" s="239"/>
      <c r="O1079" s="239"/>
      <c r="P1079" s="239"/>
      <c r="Q1079" s="239"/>
      <c r="R1079" s="239"/>
      <c r="S1079" s="239"/>
      <c r="T1079" s="240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1" t="s">
        <v>242</v>
      </c>
      <c r="AU1079" s="241" t="s">
        <v>88</v>
      </c>
      <c r="AV1079" s="13" t="s">
        <v>88</v>
      </c>
      <c r="AW1079" s="13" t="s">
        <v>4</v>
      </c>
      <c r="AX1079" s="13" t="s">
        <v>86</v>
      </c>
      <c r="AY1079" s="241" t="s">
        <v>234</v>
      </c>
    </row>
    <row r="1080" s="2" customFormat="1" ht="24.15" customHeight="1">
      <c r="A1080" s="39"/>
      <c r="B1080" s="40"/>
      <c r="C1080" s="217" t="s">
        <v>1799</v>
      </c>
      <c r="D1080" s="217" t="s">
        <v>236</v>
      </c>
      <c r="E1080" s="218" t="s">
        <v>1800</v>
      </c>
      <c r="F1080" s="219" t="s">
        <v>1801</v>
      </c>
      <c r="G1080" s="220" t="s">
        <v>321</v>
      </c>
      <c r="H1080" s="221">
        <v>1</v>
      </c>
      <c r="I1080" s="222"/>
      <c r="J1080" s="223">
        <f>ROUND(I1080*H1080,2)</f>
        <v>0</v>
      </c>
      <c r="K1080" s="219" t="s">
        <v>239</v>
      </c>
      <c r="L1080" s="45"/>
      <c r="M1080" s="224" t="s">
        <v>1</v>
      </c>
      <c r="N1080" s="225" t="s">
        <v>43</v>
      </c>
      <c r="O1080" s="92"/>
      <c r="P1080" s="226">
        <f>O1080*H1080</f>
        <v>0</v>
      </c>
      <c r="Q1080" s="226">
        <v>0</v>
      </c>
      <c r="R1080" s="226">
        <f>Q1080*H1080</f>
        <v>0</v>
      </c>
      <c r="S1080" s="226">
        <v>0</v>
      </c>
      <c r="T1080" s="227">
        <f>S1080*H1080</f>
        <v>0</v>
      </c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R1080" s="228" t="s">
        <v>318</v>
      </c>
      <c r="AT1080" s="228" t="s">
        <v>236</v>
      </c>
      <c r="AU1080" s="228" t="s">
        <v>88</v>
      </c>
      <c r="AY1080" s="18" t="s">
        <v>234</v>
      </c>
      <c r="BE1080" s="229">
        <f>IF(N1080="základní",J1080,0)</f>
        <v>0</v>
      </c>
      <c r="BF1080" s="229">
        <f>IF(N1080="snížená",J1080,0)</f>
        <v>0</v>
      </c>
      <c r="BG1080" s="229">
        <f>IF(N1080="zákl. přenesená",J1080,0)</f>
        <v>0</v>
      </c>
      <c r="BH1080" s="229">
        <f>IF(N1080="sníž. přenesená",J1080,0)</f>
        <v>0</v>
      </c>
      <c r="BI1080" s="229">
        <f>IF(N1080="nulová",J1080,0)</f>
        <v>0</v>
      </c>
      <c r="BJ1080" s="18" t="s">
        <v>86</v>
      </c>
      <c r="BK1080" s="229">
        <f>ROUND(I1080*H1080,2)</f>
        <v>0</v>
      </c>
      <c r="BL1080" s="18" t="s">
        <v>318</v>
      </c>
      <c r="BM1080" s="228" t="s">
        <v>1802</v>
      </c>
    </row>
    <row r="1081" s="2" customFormat="1" ht="24.15" customHeight="1">
      <c r="A1081" s="39"/>
      <c r="B1081" s="40"/>
      <c r="C1081" s="217" t="s">
        <v>1803</v>
      </c>
      <c r="D1081" s="217" t="s">
        <v>236</v>
      </c>
      <c r="E1081" s="218" t="s">
        <v>1804</v>
      </c>
      <c r="F1081" s="219" t="s">
        <v>1805</v>
      </c>
      <c r="G1081" s="220" t="s">
        <v>978</v>
      </c>
      <c r="H1081" s="288"/>
      <c r="I1081" s="222"/>
      <c r="J1081" s="223">
        <f>ROUND(I1081*H1081,2)</f>
        <v>0</v>
      </c>
      <c r="K1081" s="219" t="s">
        <v>239</v>
      </c>
      <c r="L1081" s="45"/>
      <c r="M1081" s="224" t="s">
        <v>1</v>
      </c>
      <c r="N1081" s="225" t="s">
        <v>43</v>
      </c>
      <c r="O1081" s="92"/>
      <c r="P1081" s="226">
        <f>O1081*H1081</f>
        <v>0</v>
      </c>
      <c r="Q1081" s="226">
        <v>0</v>
      </c>
      <c r="R1081" s="226">
        <f>Q1081*H1081</f>
        <v>0</v>
      </c>
      <c r="S1081" s="226">
        <v>0</v>
      </c>
      <c r="T1081" s="227">
        <f>S1081*H1081</f>
        <v>0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28" t="s">
        <v>318</v>
      </c>
      <c r="AT1081" s="228" t="s">
        <v>236</v>
      </c>
      <c r="AU1081" s="228" t="s">
        <v>88</v>
      </c>
      <c r="AY1081" s="18" t="s">
        <v>234</v>
      </c>
      <c r="BE1081" s="229">
        <f>IF(N1081="základní",J1081,0)</f>
        <v>0</v>
      </c>
      <c r="BF1081" s="229">
        <f>IF(N1081="snížená",J1081,0)</f>
        <v>0</v>
      </c>
      <c r="BG1081" s="229">
        <f>IF(N1081="zákl. přenesená",J1081,0)</f>
        <v>0</v>
      </c>
      <c r="BH1081" s="229">
        <f>IF(N1081="sníž. přenesená",J1081,0)</f>
        <v>0</v>
      </c>
      <c r="BI1081" s="229">
        <f>IF(N1081="nulová",J1081,0)</f>
        <v>0</v>
      </c>
      <c r="BJ1081" s="18" t="s">
        <v>86</v>
      </c>
      <c r="BK1081" s="229">
        <f>ROUND(I1081*H1081,2)</f>
        <v>0</v>
      </c>
      <c r="BL1081" s="18" t="s">
        <v>318</v>
      </c>
      <c r="BM1081" s="228" t="s">
        <v>1806</v>
      </c>
    </row>
    <row r="1082" s="2" customFormat="1" ht="24.15" customHeight="1">
      <c r="A1082" s="39"/>
      <c r="B1082" s="40"/>
      <c r="C1082" s="217" t="s">
        <v>1807</v>
      </c>
      <c r="D1082" s="217" t="s">
        <v>236</v>
      </c>
      <c r="E1082" s="218" t="s">
        <v>1808</v>
      </c>
      <c r="F1082" s="219" t="s">
        <v>1809</v>
      </c>
      <c r="G1082" s="220" t="s">
        <v>978</v>
      </c>
      <c r="H1082" s="288"/>
      <c r="I1082" s="222"/>
      <c r="J1082" s="223">
        <f>ROUND(I1082*H1082,2)</f>
        <v>0</v>
      </c>
      <c r="K1082" s="219" t="s">
        <v>239</v>
      </c>
      <c r="L1082" s="45"/>
      <c r="M1082" s="224" t="s">
        <v>1</v>
      </c>
      <c r="N1082" s="225" t="s">
        <v>43</v>
      </c>
      <c r="O1082" s="92"/>
      <c r="P1082" s="226">
        <f>O1082*H1082</f>
        <v>0</v>
      </c>
      <c r="Q1082" s="226">
        <v>0</v>
      </c>
      <c r="R1082" s="226">
        <f>Q1082*H1082</f>
        <v>0</v>
      </c>
      <c r="S1082" s="226">
        <v>0</v>
      </c>
      <c r="T1082" s="227">
        <f>S1082*H1082</f>
        <v>0</v>
      </c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R1082" s="228" t="s">
        <v>318</v>
      </c>
      <c r="AT1082" s="228" t="s">
        <v>236</v>
      </c>
      <c r="AU1082" s="228" t="s">
        <v>88</v>
      </c>
      <c r="AY1082" s="18" t="s">
        <v>234</v>
      </c>
      <c r="BE1082" s="229">
        <f>IF(N1082="základní",J1082,0)</f>
        <v>0</v>
      </c>
      <c r="BF1082" s="229">
        <f>IF(N1082="snížená",J1082,0)</f>
        <v>0</v>
      </c>
      <c r="BG1082" s="229">
        <f>IF(N1082="zákl. přenesená",J1082,0)</f>
        <v>0</v>
      </c>
      <c r="BH1082" s="229">
        <f>IF(N1082="sníž. přenesená",J1082,0)</f>
        <v>0</v>
      </c>
      <c r="BI1082" s="229">
        <f>IF(N1082="nulová",J1082,0)</f>
        <v>0</v>
      </c>
      <c r="BJ1082" s="18" t="s">
        <v>86</v>
      </c>
      <c r="BK1082" s="229">
        <f>ROUND(I1082*H1082,2)</f>
        <v>0</v>
      </c>
      <c r="BL1082" s="18" t="s">
        <v>318</v>
      </c>
      <c r="BM1082" s="228" t="s">
        <v>1810</v>
      </c>
    </row>
    <row r="1083" s="12" customFormat="1" ht="22.8" customHeight="1">
      <c r="A1083" s="12"/>
      <c r="B1083" s="201"/>
      <c r="C1083" s="202"/>
      <c r="D1083" s="203" t="s">
        <v>77</v>
      </c>
      <c r="E1083" s="215" t="s">
        <v>1811</v>
      </c>
      <c r="F1083" s="215" t="s">
        <v>1812</v>
      </c>
      <c r="G1083" s="202"/>
      <c r="H1083" s="202"/>
      <c r="I1083" s="205"/>
      <c r="J1083" s="216">
        <f>BK1083</f>
        <v>0</v>
      </c>
      <c r="K1083" s="202"/>
      <c r="L1083" s="207"/>
      <c r="M1083" s="208"/>
      <c r="N1083" s="209"/>
      <c r="O1083" s="209"/>
      <c r="P1083" s="210">
        <f>SUM(P1084:P1163)</f>
        <v>0</v>
      </c>
      <c r="Q1083" s="209"/>
      <c r="R1083" s="210">
        <f>SUM(R1084:R1163)</f>
        <v>1.7553374000000002</v>
      </c>
      <c r="S1083" s="209"/>
      <c r="T1083" s="211">
        <f>SUM(T1084:T1163)</f>
        <v>0.14400000000000002</v>
      </c>
      <c r="U1083" s="12"/>
      <c r="V1083" s="12"/>
      <c r="W1083" s="12"/>
      <c r="X1083" s="12"/>
      <c r="Y1083" s="12"/>
      <c r="Z1083" s="12"/>
      <c r="AA1083" s="12"/>
      <c r="AB1083" s="12"/>
      <c r="AC1083" s="12"/>
      <c r="AD1083" s="12"/>
      <c r="AE1083" s="12"/>
      <c r="AR1083" s="212" t="s">
        <v>88</v>
      </c>
      <c r="AT1083" s="213" t="s">
        <v>77</v>
      </c>
      <c r="AU1083" s="213" t="s">
        <v>86</v>
      </c>
      <c r="AY1083" s="212" t="s">
        <v>234</v>
      </c>
      <c r="BK1083" s="214">
        <f>SUM(BK1084:BK1163)</f>
        <v>0</v>
      </c>
    </row>
    <row r="1084" s="2" customFormat="1" ht="24.15" customHeight="1">
      <c r="A1084" s="39"/>
      <c r="B1084" s="40"/>
      <c r="C1084" s="217" t="s">
        <v>1813</v>
      </c>
      <c r="D1084" s="217" t="s">
        <v>236</v>
      </c>
      <c r="E1084" s="218" t="s">
        <v>1814</v>
      </c>
      <c r="F1084" s="219" t="s">
        <v>1815</v>
      </c>
      <c r="G1084" s="220" t="s">
        <v>321</v>
      </c>
      <c r="H1084" s="221">
        <v>24</v>
      </c>
      <c r="I1084" s="222"/>
      <c r="J1084" s="223">
        <f>ROUND(I1084*H1084,2)</f>
        <v>0</v>
      </c>
      <c r="K1084" s="219" t="s">
        <v>239</v>
      </c>
      <c r="L1084" s="45"/>
      <c r="M1084" s="224" t="s">
        <v>1</v>
      </c>
      <c r="N1084" s="225" t="s">
        <v>43</v>
      </c>
      <c r="O1084" s="92"/>
      <c r="P1084" s="226">
        <f>O1084*H1084</f>
        <v>0</v>
      </c>
      <c r="Q1084" s="226">
        <v>0</v>
      </c>
      <c r="R1084" s="226">
        <f>Q1084*H1084</f>
        <v>0</v>
      </c>
      <c r="S1084" s="226">
        <v>0.0060000000000000001</v>
      </c>
      <c r="T1084" s="227">
        <f>S1084*H1084</f>
        <v>0.14400000000000002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28" t="s">
        <v>318</v>
      </c>
      <c r="AT1084" s="228" t="s">
        <v>236</v>
      </c>
      <c r="AU1084" s="228" t="s">
        <v>88</v>
      </c>
      <c r="AY1084" s="18" t="s">
        <v>234</v>
      </c>
      <c r="BE1084" s="229">
        <f>IF(N1084="základní",J1084,0)</f>
        <v>0</v>
      </c>
      <c r="BF1084" s="229">
        <f>IF(N1084="snížená",J1084,0)</f>
        <v>0</v>
      </c>
      <c r="BG1084" s="229">
        <f>IF(N1084="zákl. přenesená",J1084,0)</f>
        <v>0</v>
      </c>
      <c r="BH1084" s="229">
        <f>IF(N1084="sníž. přenesená",J1084,0)</f>
        <v>0</v>
      </c>
      <c r="BI1084" s="229">
        <f>IF(N1084="nulová",J1084,0)</f>
        <v>0</v>
      </c>
      <c r="BJ1084" s="18" t="s">
        <v>86</v>
      </c>
      <c r="BK1084" s="229">
        <f>ROUND(I1084*H1084,2)</f>
        <v>0</v>
      </c>
      <c r="BL1084" s="18" t="s">
        <v>318</v>
      </c>
      <c r="BM1084" s="228" t="s">
        <v>1816</v>
      </c>
    </row>
    <row r="1085" s="13" customFormat="1">
      <c r="A1085" s="13"/>
      <c r="B1085" s="230"/>
      <c r="C1085" s="231"/>
      <c r="D1085" s="232" t="s">
        <v>242</v>
      </c>
      <c r="E1085" s="233" t="s">
        <v>1</v>
      </c>
      <c r="F1085" s="234" t="s">
        <v>1789</v>
      </c>
      <c r="G1085" s="231"/>
      <c r="H1085" s="235">
        <v>21.600000000000001</v>
      </c>
      <c r="I1085" s="236"/>
      <c r="J1085" s="231"/>
      <c r="K1085" s="231"/>
      <c r="L1085" s="237"/>
      <c r="M1085" s="238"/>
      <c r="N1085" s="239"/>
      <c r="O1085" s="239"/>
      <c r="P1085" s="239"/>
      <c r="Q1085" s="239"/>
      <c r="R1085" s="239"/>
      <c r="S1085" s="239"/>
      <c r="T1085" s="240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1" t="s">
        <v>242</v>
      </c>
      <c r="AU1085" s="241" t="s">
        <v>88</v>
      </c>
      <c r="AV1085" s="13" t="s">
        <v>88</v>
      </c>
      <c r="AW1085" s="13" t="s">
        <v>34</v>
      </c>
      <c r="AX1085" s="13" t="s">
        <v>78</v>
      </c>
      <c r="AY1085" s="241" t="s">
        <v>234</v>
      </c>
    </row>
    <row r="1086" s="13" customFormat="1">
      <c r="A1086" s="13"/>
      <c r="B1086" s="230"/>
      <c r="C1086" s="231"/>
      <c r="D1086" s="232" t="s">
        <v>242</v>
      </c>
      <c r="E1086" s="233" t="s">
        <v>1</v>
      </c>
      <c r="F1086" s="234" t="s">
        <v>1790</v>
      </c>
      <c r="G1086" s="231"/>
      <c r="H1086" s="235">
        <v>2.3999999999999999</v>
      </c>
      <c r="I1086" s="236"/>
      <c r="J1086" s="231"/>
      <c r="K1086" s="231"/>
      <c r="L1086" s="237"/>
      <c r="M1086" s="238"/>
      <c r="N1086" s="239"/>
      <c r="O1086" s="239"/>
      <c r="P1086" s="239"/>
      <c r="Q1086" s="239"/>
      <c r="R1086" s="239"/>
      <c r="S1086" s="239"/>
      <c r="T1086" s="240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1" t="s">
        <v>242</v>
      </c>
      <c r="AU1086" s="241" t="s">
        <v>88</v>
      </c>
      <c r="AV1086" s="13" t="s">
        <v>88</v>
      </c>
      <c r="AW1086" s="13" t="s">
        <v>34</v>
      </c>
      <c r="AX1086" s="13" t="s">
        <v>78</v>
      </c>
      <c r="AY1086" s="241" t="s">
        <v>234</v>
      </c>
    </row>
    <row r="1087" s="14" customFormat="1">
      <c r="A1087" s="14"/>
      <c r="B1087" s="242"/>
      <c r="C1087" s="243"/>
      <c r="D1087" s="232" t="s">
        <v>242</v>
      </c>
      <c r="E1087" s="244" t="s">
        <v>1</v>
      </c>
      <c r="F1087" s="245" t="s">
        <v>244</v>
      </c>
      <c r="G1087" s="243"/>
      <c r="H1087" s="246">
        <v>24</v>
      </c>
      <c r="I1087" s="247"/>
      <c r="J1087" s="243"/>
      <c r="K1087" s="243"/>
      <c r="L1087" s="248"/>
      <c r="M1087" s="249"/>
      <c r="N1087" s="250"/>
      <c r="O1087" s="250"/>
      <c r="P1087" s="250"/>
      <c r="Q1087" s="250"/>
      <c r="R1087" s="250"/>
      <c r="S1087" s="250"/>
      <c r="T1087" s="251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2" t="s">
        <v>242</v>
      </c>
      <c r="AU1087" s="252" t="s">
        <v>88</v>
      </c>
      <c r="AV1087" s="14" t="s">
        <v>240</v>
      </c>
      <c r="AW1087" s="14" t="s">
        <v>34</v>
      </c>
      <c r="AX1087" s="14" t="s">
        <v>86</v>
      </c>
      <c r="AY1087" s="252" t="s">
        <v>234</v>
      </c>
    </row>
    <row r="1088" s="2" customFormat="1" ht="24.15" customHeight="1">
      <c r="A1088" s="39"/>
      <c r="B1088" s="40"/>
      <c r="C1088" s="217" t="s">
        <v>1817</v>
      </c>
      <c r="D1088" s="217" t="s">
        <v>236</v>
      </c>
      <c r="E1088" s="218" t="s">
        <v>1818</v>
      </c>
      <c r="F1088" s="219" t="s">
        <v>1819</v>
      </c>
      <c r="G1088" s="220" t="s">
        <v>131</v>
      </c>
      <c r="H1088" s="221">
        <v>1.44</v>
      </c>
      <c r="I1088" s="222"/>
      <c r="J1088" s="223">
        <f>ROUND(I1088*H1088,2)</f>
        <v>0</v>
      </c>
      <c r="K1088" s="219" t="s">
        <v>239</v>
      </c>
      <c r="L1088" s="45"/>
      <c r="M1088" s="224" t="s">
        <v>1</v>
      </c>
      <c r="N1088" s="225" t="s">
        <v>43</v>
      </c>
      <c r="O1088" s="92"/>
      <c r="P1088" s="226">
        <f>O1088*H1088</f>
        <v>0</v>
      </c>
      <c r="Q1088" s="226">
        <v>0.00027</v>
      </c>
      <c r="R1088" s="226">
        <f>Q1088*H1088</f>
        <v>0.00038879999999999996</v>
      </c>
      <c r="S1088" s="226">
        <v>0</v>
      </c>
      <c r="T1088" s="227">
        <f>S1088*H1088</f>
        <v>0</v>
      </c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R1088" s="228" t="s">
        <v>318</v>
      </c>
      <c r="AT1088" s="228" t="s">
        <v>236</v>
      </c>
      <c r="AU1088" s="228" t="s">
        <v>88</v>
      </c>
      <c r="AY1088" s="18" t="s">
        <v>234</v>
      </c>
      <c r="BE1088" s="229">
        <f>IF(N1088="základní",J1088,0)</f>
        <v>0</v>
      </c>
      <c r="BF1088" s="229">
        <f>IF(N1088="snížená",J1088,0)</f>
        <v>0</v>
      </c>
      <c r="BG1088" s="229">
        <f>IF(N1088="zákl. přenesená",J1088,0)</f>
        <v>0</v>
      </c>
      <c r="BH1088" s="229">
        <f>IF(N1088="sníž. přenesená",J1088,0)</f>
        <v>0</v>
      </c>
      <c r="BI1088" s="229">
        <f>IF(N1088="nulová",J1088,0)</f>
        <v>0</v>
      </c>
      <c r="BJ1088" s="18" t="s">
        <v>86</v>
      </c>
      <c r="BK1088" s="229">
        <f>ROUND(I1088*H1088,2)</f>
        <v>0</v>
      </c>
      <c r="BL1088" s="18" t="s">
        <v>318</v>
      </c>
      <c r="BM1088" s="228" t="s">
        <v>1820</v>
      </c>
    </row>
    <row r="1089" s="13" customFormat="1">
      <c r="A1089" s="13"/>
      <c r="B1089" s="230"/>
      <c r="C1089" s="231"/>
      <c r="D1089" s="232" t="s">
        <v>242</v>
      </c>
      <c r="E1089" s="233" t="s">
        <v>1</v>
      </c>
      <c r="F1089" s="234" t="s">
        <v>1821</v>
      </c>
      <c r="G1089" s="231"/>
      <c r="H1089" s="235">
        <v>1.44</v>
      </c>
      <c r="I1089" s="236"/>
      <c r="J1089" s="231"/>
      <c r="K1089" s="231"/>
      <c r="L1089" s="237"/>
      <c r="M1089" s="238"/>
      <c r="N1089" s="239"/>
      <c r="O1089" s="239"/>
      <c r="P1089" s="239"/>
      <c r="Q1089" s="239"/>
      <c r="R1089" s="239"/>
      <c r="S1089" s="239"/>
      <c r="T1089" s="240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1" t="s">
        <v>242</v>
      </c>
      <c r="AU1089" s="241" t="s">
        <v>88</v>
      </c>
      <c r="AV1089" s="13" t="s">
        <v>88</v>
      </c>
      <c r="AW1089" s="13" t="s">
        <v>34</v>
      </c>
      <c r="AX1089" s="13" t="s">
        <v>78</v>
      </c>
      <c r="AY1089" s="241" t="s">
        <v>234</v>
      </c>
    </row>
    <row r="1090" s="14" customFormat="1">
      <c r="A1090" s="14"/>
      <c r="B1090" s="242"/>
      <c r="C1090" s="243"/>
      <c r="D1090" s="232" t="s">
        <v>242</v>
      </c>
      <c r="E1090" s="244" t="s">
        <v>1</v>
      </c>
      <c r="F1090" s="245" t="s">
        <v>244</v>
      </c>
      <c r="G1090" s="243"/>
      <c r="H1090" s="246">
        <v>1.44</v>
      </c>
      <c r="I1090" s="247"/>
      <c r="J1090" s="243"/>
      <c r="K1090" s="243"/>
      <c r="L1090" s="248"/>
      <c r="M1090" s="249"/>
      <c r="N1090" s="250"/>
      <c r="O1090" s="250"/>
      <c r="P1090" s="250"/>
      <c r="Q1090" s="250"/>
      <c r="R1090" s="250"/>
      <c r="S1090" s="250"/>
      <c r="T1090" s="251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2" t="s">
        <v>242</v>
      </c>
      <c r="AU1090" s="252" t="s">
        <v>88</v>
      </c>
      <c r="AV1090" s="14" t="s">
        <v>240</v>
      </c>
      <c r="AW1090" s="14" t="s">
        <v>34</v>
      </c>
      <c r="AX1090" s="14" t="s">
        <v>86</v>
      </c>
      <c r="AY1090" s="252" t="s">
        <v>234</v>
      </c>
    </row>
    <row r="1091" s="2" customFormat="1" ht="37.8" customHeight="1">
      <c r="A1091" s="39"/>
      <c r="B1091" s="40"/>
      <c r="C1091" s="274" t="s">
        <v>1822</v>
      </c>
      <c r="D1091" s="274" t="s">
        <v>307</v>
      </c>
      <c r="E1091" s="275" t="s">
        <v>1823</v>
      </c>
      <c r="F1091" s="276" t="s">
        <v>1824</v>
      </c>
      <c r="G1091" s="277" t="s">
        <v>131</v>
      </c>
      <c r="H1091" s="278">
        <v>1.44</v>
      </c>
      <c r="I1091" s="279"/>
      <c r="J1091" s="280">
        <f>ROUND(I1091*H1091,2)</f>
        <v>0</v>
      </c>
      <c r="K1091" s="276" t="s">
        <v>1</v>
      </c>
      <c r="L1091" s="281"/>
      <c r="M1091" s="282" t="s">
        <v>1</v>
      </c>
      <c r="N1091" s="283" t="s">
        <v>43</v>
      </c>
      <c r="O1091" s="92"/>
      <c r="P1091" s="226">
        <f>O1091*H1091</f>
        <v>0</v>
      </c>
      <c r="Q1091" s="226">
        <v>0.03056</v>
      </c>
      <c r="R1091" s="226">
        <f>Q1091*H1091</f>
        <v>0.044006400000000001</v>
      </c>
      <c r="S1091" s="226">
        <v>0</v>
      </c>
      <c r="T1091" s="227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28" t="s">
        <v>407</v>
      </c>
      <c r="AT1091" s="228" t="s">
        <v>307</v>
      </c>
      <c r="AU1091" s="228" t="s">
        <v>88</v>
      </c>
      <c r="AY1091" s="18" t="s">
        <v>234</v>
      </c>
      <c r="BE1091" s="229">
        <f>IF(N1091="základní",J1091,0)</f>
        <v>0</v>
      </c>
      <c r="BF1091" s="229">
        <f>IF(N1091="snížená",J1091,0)</f>
        <v>0</v>
      </c>
      <c r="BG1091" s="229">
        <f>IF(N1091="zákl. přenesená",J1091,0)</f>
        <v>0</v>
      </c>
      <c r="BH1091" s="229">
        <f>IF(N1091="sníž. přenesená",J1091,0)</f>
        <v>0</v>
      </c>
      <c r="BI1091" s="229">
        <f>IF(N1091="nulová",J1091,0)</f>
        <v>0</v>
      </c>
      <c r="BJ1091" s="18" t="s">
        <v>86</v>
      </c>
      <c r="BK1091" s="229">
        <f>ROUND(I1091*H1091,2)</f>
        <v>0</v>
      </c>
      <c r="BL1091" s="18" t="s">
        <v>318</v>
      </c>
      <c r="BM1091" s="228" t="s">
        <v>1825</v>
      </c>
    </row>
    <row r="1092" s="13" customFormat="1">
      <c r="A1092" s="13"/>
      <c r="B1092" s="230"/>
      <c r="C1092" s="231"/>
      <c r="D1092" s="232" t="s">
        <v>242</v>
      </c>
      <c r="E1092" s="233" t="s">
        <v>1</v>
      </c>
      <c r="F1092" s="234" t="s">
        <v>1821</v>
      </c>
      <c r="G1092" s="231"/>
      <c r="H1092" s="235">
        <v>1.44</v>
      </c>
      <c r="I1092" s="236"/>
      <c r="J1092" s="231"/>
      <c r="K1092" s="231"/>
      <c r="L1092" s="237"/>
      <c r="M1092" s="238"/>
      <c r="N1092" s="239"/>
      <c r="O1092" s="239"/>
      <c r="P1092" s="239"/>
      <c r="Q1092" s="239"/>
      <c r="R1092" s="239"/>
      <c r="S1092" s="239"/>
      <c r="T1092" s="240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1" t="s">
        <v>242</v>
      </c>
      <c r="AU1092" s="241" t="s">
        <v>88</v>
      </c>
      <c r="AV1092" s="13" t="s">
        <v>88</v>
      </c>
      <c r="AW1092" s="13" t="s">
        <v>34</v>
      </c>
      <c r="AX1092" s="13" t="s">
        <v>78</v>
      </c>
      <c r="AY1092" s="241" t="s">
        <v>234</v>
      </c>
    </row>
    <row r="1093" s="14" customFormat="1">
      <c r="A1093" s="14"/>
      <c r="B1093" s="242"/>
      <c r="C1093" s="243"/>
      <c r="D1093" s="232" t="s">
        <v>242</v>
      </c>
      <c r="E1093" s="244" t="s">
        <v>1</v>
      </c>
      <c r="F1093" s="245" t="s">
        <v>244</v>
      </c>
      <c r="G1093" s="243"/>
      <c r="H1093" s="246">
        <v>1.44</v>
      </c>
      <c r="I1093" s="247"/>
      <c r="J1093" s="243"/>
      <c r="K1093" s="243"/>
      <c r="L1093" s="248"/>
      <c r="M1093" s="249"/>
      <c r="N1093" s="250"/>
      <c r="O1093" s="250"/>
      <c r="P1093" s="250"/>
      <c r="Q1093" s="250"/>
      <c r="R1093" s="250"/>
      <c r="S1093" s="250"/>
      <c r="T1093" s="251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2" t="s">
        <v>242</v>
      </c>
      <c r="AU1093" s="252" t="s">
        <v>88</v>
      </c>
      <c r="AV1093" s="14" t="s">
        <v>240</v>
      </c>
      <c r="AW1093" s="14" t="s">
        <v>34</v>
      </c>
      <c r="AX1093" s="14" t="s">
        <v>86</v>
      </c>
      <c r="AY1093" s="252" t="s">
        <v>234</v>
      </c>
    </row>
    <row r="1094" s="2" customFormat="1" ht="24.15" customHeight="1">
      <c r="A1094" s="39"/>
      <c r="B1094" s="40"/>
      <c r="C1094" s="217" t="s">
        <v>1826</v>
      </c>
      <c r="D1094" s="217" t="s">
        <v>236</v>
      </c>
      <c r="E1094" s="218" t="s">
        <v>1827</v>
      </c>
      <c r="F1094" s="219" t="s">
        <v>1828</v>
      </c>
      <c r="G1094" s="220" t="s">
        <v>131</v>
      </c>
      <c r="H1094" s="221">
        <v>41.82</v>
      </c>
      <c r="I1094" s="222"/>
      <c r="J1094" s="223">
        <f>ROUND(I1094*H1094,2)</f>
        <v>0</v>
      </c>
      <c r="K1094" s="219" t="s">
        <v>239</v>
      </c>
      <c r="L1094" s="45"/>
      <c r="M1094" s="224" t="s">
        <v>1</v>
      </c>
      <c r="N1094" s="225" t="s">
        <v>43</v>
      </c>
      <c r="O1094" s="92"/>
      <c r="P1094" s="226">
        <f>O1094*H1094</f>
        <v>0</v>
      </c>
      <c r="Q1094" s="226">
        <v>0.00025999999999999998</v>
      </c>
      <c r="R1094" s="226">
        <f>Q1094*H1094</f>
        <v>0.0108732</v>
      </c>
      <c r="S1094" s="226">
        <v>0</v>
      </c>
      <c r="T1094" s="227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28" t="s">
        <v>318</v>
      </c>
      <c r="AT1094" s="228" t="s">
        <v>236</v>
      </c>
      <c r="AU1094" s="228" t="s">
        <v>88</v>
      </c>
      <c r="AY1094" s="18" t="s">
        <v>234</v>
      </c>
      <c r="BE1094" s="229">
        <f>IF(N1094="základní",J1094,0)</f>
        <v>0</v>
      </c>
      <c r="BF1094" s="229">
        <f>IF(N1094="snížená",J1094,0)</f>
        <v>0</v>
      </c>
      <c r="BG1094" s="229">
        <f>IF(N1094="zákl. přenesená",J1094,0)</f>
        <v>0</v>
      </c>
      <c r="BH1094" s="229">
        <f>IF(N1094="sníž. přenesená",J1094,0)</f>
        <v>0</v>
      </c>
      <c r="BI1094" s="229">
        <f>IF(N1094="nulová",J1094,0)</f>
        <v>0</v>
      </c>
      <c r="BJ1094" s="18" t="s">
        <v>86</v>
      </c>
      <c r="BK1094" s="229">
        <f>ROUND(I1094*H1094,2)</f>
        <v>0</v>
      </c>
      <c r="BL1094" s="18" t="s">
        <v>318</v>
      </c>
      <c r="BM1094" s="228" t="s">
        <v>1829</v>
      </c>
    </row>
    <row r="1095" s="13" customFormat="1">
      <c r="A1095" s="13"/>
      <c r="B1095" s="230"/>
      <c r="C1095" s="231"/>
      <c r="D1095" s="232" t="s">
        <v>242</v>
      </c>
      <c r="E1095" s="233" t="s">
        <v>1</v>
      </c>
      <c r="F1095" s="234" t="s">
        <v>1830</v>
      </c>
      <c r="G1095" s="231"/>
      <c r="H1095" s="235">
        <v>39.359999999999999</v>
      </c>
      <c r="I1095" s="236"/>
      <c r="J1095" s="231"/>
      <c r="K1095" s="231"/>
      <c r="L1095" s="237"/>
      <c r="M1095" s="238"/>
      <c r="N1095" s="239"/>
      <c r="O1095" s="239"/>
      <c r="P1095" s="239"/>
      <c r="Q1095" s="239"/>
      <c r="R1095" s="239"/>
      <c r="S1095" s="239"/>
      <c r="T1095" s="240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41" t="s">
        <v>242</v>
      </c>
      <c r="AU1095" s="241" t="s">
        <v>88</v>
      </c>
      <c r="AV1095" s="13" t="s">
        <v>88</v>
      </c>
      <c r="AW1095" s="13" t="s">
        <v>34</v>
      </c>
      <c r="AX1095" s="13" t="s">
        <v>78</v>
      </c>
      <c r="AY1095" s="241" t="s">
        <v>234</v>
      </c>
    </row>
    <row r="1096" s="13" customFormat="1">
      <c r="A1096" s="13"/>
      <c r="B1096" s="230"/>
      <c r="C1096" s="231"/>
      <c r="D1096" s="232" t="s">
        <v>242</v>
      </c>
      <c r="E1096" s="233" t="s">
        <v>1</v>
      </c>
      <c r="F1096" s="234" t="s">
        <v>1831</v>
      </c>
      <c r="G1096" s="231"/>
      <c r="H1096" s="235">
        <v>2.46</v>
      </c>
      <c r="I1096" s="236"/>
      <c r="J1096" s="231"/>
      <c r="K1096" s="231"/>
      <c r="L1096" s="237"/>
      <c r="M1096" s="238"/>
      <c r="N1096" s="239"/>
      <c r="O1096" s="239"/>
      <c r="P1096" s="239"/>
      <c r="Q1096" s="239"/>
      <c r="R1096" s="239"/>
      <c r="S1096" s="239"/>
      <c r="T1096" s="240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1" t="s">
        <v>242</v>
      </c>
      <c r="AU1096" s="241" t="s">
        <v>88</v>
      </c>
      <c r="AV1096" s="13" t="s">
        <v>88</v>
      </c>
      <c r="AW1096" s="13" t="s">
        <v>34</v>
      </c>
      <c r="AX1096" s="13" t="s">
        <v>78</v>
      </c>
      <c r="AY1096" s="241" t="s">
        <v>234</v>
      </c>
    </row>
    <row r="1097" s="14" customFormat="1">
      <c r="A1097" s="14"/>
      <c r="B1097" s="242"/>
      <c r="C1097" s="243"/>
      <c r="D1097" s="232" t="s">
        <v>242</v>
      </c>
      <c r="E1097" s="244" t="s">
        <v>1</v>
      </c>
      <c r="F1097" s="245" t="s">
        <v>244</v>
      </c>
      <c r="G1097" s="243"/>
      <c r="H1097" s="246">
        <v>41.82</v>
      </c>
      <c r="I1097" s="247"/>
      <c r="J1097" s="243"/>
      <c r="K1097" s="243"/>
      <c r="L1097" s="248"/>
      <c r="M1097" s="249"/>
      <c r="N1097" s="250"/>
      <c r="O1097" s="250"/>
      <c r="P1097" s="250"/>
      <c r="Q1097" s="250"/>
      <c r="R1097" s="250"/>
      <c r="S1097" s="250"/>
      <c r="T1097" s="251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2" t="s">
        <v>242</v>
      </c>
      <c r="AU1097" s="252" t="s">
        <v>88</v>
      </c>
      <c r="AV1097" s="14" t="s">
        <v>240</v>
      </c>
      <c r="AW1097" s="14" t="s">
        <v>34</v>
      </c>
      <c r="AX1097" s="14" t="s">
        <v>86</v>
      </c>
      <c r="AY1097" s="252" t="s">
        <v>234</v>
      </c>
    </row>
    <row r="1098" s="2" customFormat="1" ht="49.05" customHeight="1">
      <c r="A1098" s="39"/>
      <c r="B1098" s="40"/>
      <c r="C1098" s="274" t="s">
        <v>1832</v>
      </c>
      <c r="D1098" s="274" t="s">
        <v>307</v>
      </c>
      <c r="E1098" s="275" t="s">
        <v>1833</v>
      </c>
      <c r="F1098" s="276" t="s">
        <v>1834</v>
      </c>
      <c r="G1098" s="277" t="s">
        <v>131</v>
      </c>
      <c r="H1098" s="278">
        <v>39.359999999999999</v>
      </c>
      <c r="I1098" s="279"/>
      <c r="J1098" s="280">
        <f>ROUND(I1098*H1098,2)</f>
        <v>0</v>
      </c>
      <c r="K1098" s="276" t="s">
        <v>1</v>
      </c>
      <c r="L1098" s="281"/>
      <c r="M1098" s="282" t="s">
        <v>1</v>
      </c>
      <c r="N1098" s="283" t="s">
        <v>43</v>
      </c>
      <c r="O1098" s="92"/>
      <c r="P1098" s="226">
        <f>O1098*H1098</f>
        <v>0</v>
      </c>
      <c r="Q1098" s="226">
        <v>0.0287</v>
      </c>
      <c r="R1098" s="226">
        <f>Q1098*H1098</f>
        <v>1.129632</v>
      </c>
      <c r="S1098" s="226">
        <v>0</v>
      </c>
      <c r="T1098" s="227">
        <f>S1098*H1098</f>
        <v>0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228" t="s">
        <v>407</v>
      </c>
      <c r="AT1098" s="228" t="s">
        <v>307</v>
      </c>
      <c r="AU1098" s="228" t="s">
        <v>88</v>
      </c>
      <c r="AY1098" s="18" t="s">
        <v>234</v>
      </c>
      <c r="BE1098" s="229">
        <f>IF(N1098="základní",J1098,0)</f>
        <v>0</v>
      </c>
      <c r="BF1098" s="229">
        <f>IF(N1098="snížená",J1098,0)</f>
        <v>0</v>
      </c>
      <c r="BG1098" s="229">
        <f>IF(N1098="zákl. přenesená",J1098,0)</f>
        <v>0</v>
      </c>
      <c r="BH1098" s="229">
        <f>IF(N1098="sníž. přenesená",J1098,0)</f>
        <v>0</v>
      </c>
      <c r="BI1098" s="229">
        <f>IF(N1098="nulová",J1098,0)</f>
        <v>0</v>
      </c>
      <c r="BJ1098" s="18" t="s">
        <v>86</v>
      </c>
      <c r="BK1098" s="229">
        <f>ROUND(I1098*H1098,2)</f>
        <v>0</v>
      </c>
      <c r="BL1098" s="18" t="s">
        <v>318</v>
      </c>
      <c r="BM1098" s="228" t="s">
        <v>1835</v>
      </c>
    </row>
    <row r="1099" s="13" customFormat="1">
      <c r="A1099" s="13"/>
      <c r="B1099" s="230"/>
      <c r="C1099" s="231"/>
      <c r="D1099" s="232" t="s">
        <v>242</v>
      </c>
      <c r="E1099" s="233" t="s">
        <v>1</v>
      </c>
      <c r="F1099" s="234" t="s">
        <v>1830</v>
      </c>
      <c r="G1099" s="231"/>
      <c r="H1099" s="235">
        <v>39.359999999999999</v>
      </c>
      <c r="I1099" s="236"/>
      <c r="J1099" s="231"/>
      <c r="K1099" s="231"/>
      <c r="L1099" s="237"/>
      <c r="M1099" s="238"/>
      <c r="N1099" s="239"/>
      <c r="O1099" s="239"/>
      <c r="P1099" s="239"/>
      <c r="Q1099" s="239"/>
      <c r="R1099" s="239"/>
      <c r="S1099" s="239"/>
      <c r="T1099" s="240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1" t="s">
        <v>242</v>
      </c>
      <c r="AU1099" s="241" t="s">
        <v>88</v>
      </c>
      <c r="AV1099" s="13" t="s">
        <v>88</v>
      </c>
      <c r="AW1099" s="13" t="s">
        <v>34</v>
      </c>
      <c r="AX1099" s="13" t="s">
        <v>78</v>
      </c>
      <c r="AY1099" s="241" t="s">
        <v>234</v>
      </c>
    </row>
    <row r="1100" s="14" customFormat="1">
      <c r="A1100" s="14"/>
      <c r="B1100" s="242"/>
      <c r="C1100" s="243"/>
      <c r="D1100" s="232" t="s">
        <v>242</v>
      </c>
      <c r="E1100" s="244" t="s">
        <v>1</v>
      </c>
      <c r="F1100" s="245" t="s">
        <v>244</v>
      </c>
      <c r="G1100" s="243"/>
      <c r="H1100" s="246">
        <v>39.359999999999999</v>
      </c>
      <c r="I1100" s="247"/>
      <c r="J1100" s="243"/>
      <c r="K1100" s="243"/>
      <c r="L1100" s="248"/>
      <c r="M1100" s="249"/>
      <c r="N1100" s="250"/>
      <c r="O1100" s="250"/>
      <c r="P1100" s="250"/>
      <c r="Q1100" s="250"/>
      <c r="R1100" s="250"/>
      <c r="S1100" s="250"/>
      <c r="T1100" s="251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2" t="s">
        <v>242</v>
      </c>
      <c r="AU1100" s="252" t="s">
        <v>88</v>
      </c>
      <c r="AV1100" s="14" t="s">
        <v>240</v>
      </c>
      <c r="AW1100" s="14" t="s">
        <v>34</v>
      </c>
      <c r="AX1100" s="14" t="s">
        <v>86</v>
      </c>
      <c r="AY1100" s="252" t="s">
        <v>234</v>
      </c>
    </row>
    <row r="1101" s="2" customFormat="1" ht="44.25" customHeight="1">
      <c r="A1101" s="39"/>
      <c r="B1101" s="40"/>
      <c r="C1101" s="274" t="s">
        <v>1836</v>
      </c>
      <c r="D1101" s="274" t="s">
        <v>307</v>
      </c>
      <c r="E1101" s="275" t="s">
        <v>1837</v>
      </c>
      <c r="F1101" s="276" t="s">
        <v>1838</v>
      </c>
      <c r="G1101" s="277" t="s">
        <v>131</v>
      </c>
      <c r="H1101" s="278">
        <v>2.46</v>
      </c>
      <c r="I1101" s="279"/>
      <c r="J1101" s="280">
        <f>ROUND(I1101*H1101,2)</f>
        <v>0</v>
      </c>
      <c r="K1101" s="276" t="s">
        <v>1</v>
      </c>
      <c r="L1101" s="281"/>
      <c r="M1101" s="282" t="s">
        <v>1</v>
      </c>
      <c r="N1101" s="283" t="s">
        <v>43</v>
      </c>
      <c r="O1101" s="92"/>
      <c r="P1101" s="226">
        <f>O1101*H1101</f>
        <v>0</v>
      </c>
      <c r="Q1101" s="226">
        <v>0.0287</v>
      </c>
      <c r="R1101" s="226">
        <f>Q1101*H1101</f>
        <v>0.070601999999999998</v>
      </c>
      <c r="S1101" s="226">
        <v>0</v>
      </c>
      <c r="T1101" s="227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28" t="s">
        <v>407</v>
      </c>
      <c r="AT1101" s="228" t="s">
        <v>307</v>
      </c>
      <c r="AU1101" s="228" t="s">
        <v>88</v>
      </c>
      <c r="AY1101" s="18" t="s">
        <v>234</v>
      </c>
      <c r="BE1101" s="229">
        <f>IF(N1101="základní",J1101,0)</f>
        <v>0</v>
      </c>
      <c r="BF1101" s="229">
        <f>IF(N1101="snížená",J1101,0)</f>
        <v>0</v>
      </c>
      <c r="BG1101" s="229">
        <f>IF(N1101="zákl. přenesená",J1101,0)</f>
        <v>0</v>
      </c>
      <c r="BH1101" s="229">
        <f>IF(N1101="sníž. přenesená",J1101,0)</f>
        <v>0</v>
      </c>
      <c r="BI1101" s="229">
        <f>IF(N1101="nulová",J1101,0)</f>
        <v>0</v>
      </c>
      <c r="BJ1101" s="18" t="s">
        <v>86</v>
      </c>
      <c r="BK1101" s="229">
        <f>ROUND(I1101*H1101,2)</f>
        <v>0</v>
      </c>
      <c r="BL1101" s="18" t="s">
        <v>318</v>
      </c>
      <c r="BM1101" s="228" t="s">
        <v>1839</v>
      </c>
    </row>
    <row r="1102" s="13" customFormat="1">
      <c r="A1102" s="13"/>
      <c r="B1102" s="230"/>
      <c r="C1102" s="231"/>
      <c r="D1102" s="232" t="s">
        <v>242</v>
      </c>
      <c r="E1102" s="233" t="s">
        <v>1</v>
      </c>
      <c r="F1102" s="234" t="s">
        <v>1831</v>
      </c>
      <c r="G1102" s="231"/>
      <c r="H1102" s="235">
        <v>2.46</v>
      </c>
      <c r="I1102" s="236"/>
      <c r="J1102" s="231"/>
      <c r="K1102" s="231"/>
      <c r="L1102" s="237"/>
      <c r="M1102" s="238"/>
      <c r="N1102" s="239"/>
      <c r="O1102" s="239"/>
      <c r="P1102" s="239"/>
      <c r="Q1102" s="239"/>
      <c r="R1102" s="239"/>
      <c r="S1102" s="239"/>
      <c r="T1102" s="240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41" t="s">
        <v>242</v>
      </c>
      <c r="AU1102" s="241" t="s">
        <v>88</v>
      </c>
      <c r="AV1102" s="13" t="s">
        <v>88</v>
      </c>
      <c r="AW1102" s="13" t="s">
        <v>34</v>
      </c>
      <c r="AX1102" s="13" t="s">
        <v>78</v>
      </c>
      <c r="AY1102" s="241" t="s">
        <v>234</v>
      </c>
    </row>
    <row r="1103" s="14" customFormat="1">
      <c r="A1103" s="14"/>
      <c r="B1103" s="242"/>
      <c r="C1103" s="243"/>
      <c r="D1103" s="232" t="s">
        <v>242</v>
      </c>
      <c r="E1103" s="244" t="s">
        <v>1</v>
      </c>
      <c r="F1103" s="245" t="s">
        <v>244</v>
      </c>
      <c r="G1103" s="243"/>
      <c r="H1103" s="246">
        <v>2.46</v>
      </c>
      <c r="I1103" s="247"/>
      <c r="J1103" s="243"/>
      <c r="K1103" s="243"/>
      <c r="L1103" s="248"/>
      <c r="M1103" s="249"/>
      <c r="N1103" s="250"/>
      <c r="O1103" s="250"/>
      <c r="P1103" s="250"/>
      <c r="Q1103" s="250"/>
      <c r="R1103" s="250"/>
      <c r="S1103" s="250"/>
      <c r="T1103" s="251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2" t="s">
        <v>242</v>
      </c>
      <c r="AU1103" s="252" t="s">
        <v>88</v>
      </c>
      <c r="AV1103" s="14" t="s">
        <v>240</v>
      </c>
      <c r="AW1103" s="14" t="s">
        <v>34</v>
      </c>
      <c r="AX1103" s="14" t="s">
        <v>86</v>
      </c>
      <c r="AY1103" s="252" t="s">
        <v>234</v>
      </c>
    </row>
    <row r="1104" s="2" customFormat="1" ht="24.15" customHeight="1">
      <c r="A1104" s="39"/>
      <c r="B1104" s="40"/>
      <c r="C1104" s="217" t="s">
        <v>1840</v>
      </c>
      <c r="D1104" s="217" t="s">
        <v>236</v>
      </c>
      <c r="E1104" s="218" t="s">
        <v>1841</v>
      </c>
      <c r="F1104" s="219" t="s">
        <v>1842</v>
      </c>
      <c r="G1104" s="220" t="s">
        <v>321</v>
      </c>
      <c r="H1104" s="221">
        <v>1</v>
      </c>
      <c r="I1104" s="222"/>
      <c r="J1104" s="223">
        <f>ROUND(I1104*H1104,2)</f>
        <v>0</v>
      </c>
      <c r="K1104" s="219" t="s">
        <v>239</v>
      </c>
      <c r="L1104" s="45"/>
      <c r="M1104" s="224" t="s">
        <v>1</v>
      </c>
      <c r="N1104" s="225" t="s">
        <v>43</v>
      </c>
      <c r="O1104" s="92"/>
      <c r="P1104" s="226">
        <f>O1104*H1104</f>
        <v>0</v>
      </c>
      <c r="Q1104" s="226">
        <v>0.00027</v>
      </c>
      <c r="R1104" s="226">
        <f>Q1104*H1104</f>
        <v>0.00027</v>
      </c>
      <c r="S1104" s="226">
        <v>0</v>
      </c>
      <c r="T1104" s="227">
        <f>S1104*H1104</f>
        <v>0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228" t="s">
        <v>318</v>
      </c>
      <c r="AT1104" s="228" t="s">
        <v>236</v>
      </c>
      <c r="AU1104" s="228" t="s">
        <v>88</v>
      </c>
      <c r="AY1104" s="18" t="s">
        <v>234</v>
      </c>
      <c r="BE1104" s="229">
        <f>IF(N1104="základní",J1104,0)</f>
        <v>0</v>
      </c>
      <c r="BF1104" s="229">
        <f>IF(N1104="snížená",J1104,0)</f>
        <v>0</v>
      </c>
      <c r="BG1104" s="229">
        <f>IF(N1104="zákl. přenesená",J1104,0)</f>
        <v>0</v>
      </c>
      <c r="BH1104" s="229">
        <f>IF(N1104="sníž. přenesená",J1104,0)</f>
        <v>0</v>
      </c>
      <c r="BI1104" s="229">
        <f>IF(N1104="nulová",J1104,0)</f>
        <v>0</v>
      </c>
      <c r="BJ1104" s="18" t="s">
        <v>86</v>
      </c>
      <c r="BK1104" s="229">
        <f>ROUND(I1104*H1104,2)</f>
        <v>0</v>
      </c>
      <c r="BL1104" s="18" t="s">
        <v>318</v>
      </c>
      <c r="BM1104" s="228" t="s">
        <v>1843</v>
      </c>
    </row>
    <row r="1105" s="13" customFormat="1">
      <c r="A1105" s="13"/>
      <c r="B1105" s="230"/>
      <c r="C1105" s="231"/>
      <c r="D1105" s="232" t="s">
        <v>242</v>
      </c>
      <c r="E1105" s="233" t="s">
        <v>1</v>
      </c>
      <c r="F1105" s="234" t="s">
        <v>1844</v>
      </c>
      <c r="G1105" s="231"/>
      <c r="H1105" s="235">
        <v>1</v>
      </c>
      <c r="I1105" s="236"/>
      <c r="J1105" s="231"/>
      <c r="K1105" s="231"/>
      <c r="L1105" s="237"/>
      <c r="M1105" s="238"/>
      <c r="N1105" s="239"/>
      <c r="O1105" s="239"/>
      <c r="P1105" s="239"/>
      <c r="Q1105" s="239"/>
      <c r="R1105" s="239"/>
      <c r="S1105" s="239"/>
      <c r="T1105" s="240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1" t="s">
        <v>242</v>
      </c>
      <c r="AU1105" s="241" t="s">
        <v>88</v>
      </c>
      <c r="AV1105" s="13" t="s">
        <v>88</v>
      </c>
      <c r="AW1105" s="13" t="s">
        <v>34</v>
      </c>
      <c r="AX1105" s="13" t="s">
        <v>78</v>
      </c>
      <c r="AY1105" s="241" t="s">
        <v>234</v>
      </c>
    </row>
    <row r="1106" s="14" customFormat="1">
      <c r="A1106" s="14"/>
      <c r="B1106" s="242"/>
      <c r="C1106" s="243"/>
      <c r="D1106" s="232" t="s">
        <v>242</v>
      </c>
      <c r="E1106" s="244" t="s">
        <v>1</v>
      </c>
      <c r="F1106" s="245" t="s">
        <v>244</v>
      </c>
      <c r="G1106" s="243"/>
      <c r="H1106" s="246">
        <v>1</v>
      </c>
      <c r="I1106" s="247"/>
      <c r="J1106" s="243"/>
      <c r="K1106" s="243"/>
      <c r="L1106" s="248"/>
      <c r="M1106" s="249"/>
      <c r="N1106" s="250"/>
      <c r="O1106" s="250"/>
      <c r="P1106" s="250"/>
      <c r="Q1106" s="250"/>
      <c r="R1106" s="250"/>
      <c r="S1106" s="250"/>
      <c r="T1106" s="251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2" t="s">
        <v>242</v>
      </c>
      <c r="AU1106" s="252" t="s">
        <v>88</v>
      </c>
      <c r="AV1106" s="14" t="s">
        <v>240</v>
      </c>
      <c r="AW1106" s="14" t="s">
        <v>34</v>
      </c>
      <c r="AX1106" s="14" t="s">
        <v>86</v>
      </c>
      <c r="AY1106" s="252" t="s">
        <v>234</v>
      </c>
    </row>
    <row r="1107" s="2" customFormat="1" ht="37.8" customHeight="1">
      <c r="A1107" s="39"/>
      <c r="B1107" s="40"/>
      <c r="C1107" s="274" t="s">
        <v>1845</v>
      </c>
      <c r="D1107" s="274" t="s">
        <v>307</v>
      </c>
      <c r="E1107" s="275" t="s">
        <v>1846</v>
      </c>
      <c r="F1107" s="276" t="s">
        <v>1847</v>
      </c>
      <c r="G1107" s="277" t="s">
        <v>1848</v>
      </c>
      <c r="H1107" s="278">
        <v>1</v>
      </c>
      <c r="I1107" s="279"/>
      <c r="J1107" s="280">
        <f>ROUND(I1107*H1107,2)</f>
        <v>0</v>
      </c>
      <c r="K1107" s="276" t="s">
        <v>1</v>
      </c>
      <c r="L1107" s="281"/>
      <c r="M1107" s="282" t="s">
        <v>1</v>
      </c>
      <c r="N1107" s="283" t="s">
        <v>43</v>
      </c>
      <c r="O1107" s="92"/>
      <c r="P1107" s="226">
        <f>O1107*H1107</f>
        <v>0</v>
      </c>
      <c r="Q1107" s="226">
        <v>0</v>
      </c>
      <c r="R1107" s="226">
        <f>Q1107*H1107</f>
        <v>0</v>
      </c>
      <c r="S1107" s="226">
        <v>0</v>
      </c>
      <c r="T1107" s="227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28" t="s">
        <v>407</v>
      </c>
      <c r="AT1107" s="228" t="s">
        <v>307</v>
      </c>
      <c r="AU1107" s="228" t="s">
        <v>88</v>
      </c>
      <c r="AY1107" s="18" t="s">
        <v>234</v>
      </c>
      <c r="BE1107" s="229">
        <f>IF(N1107="základní",J1107,0)</f>
        <v>0</v>
      </c>
      <c r="BF1107" s="229">
        <f>IF(N1107="snížená",J1107,0)</f>
        <v>0</v>
      </c>
      <c r="BG1107" s="229">
        <f>IF(N1107="zákl. přenesená",J1107,0)</f>
        <v>0</v>
      </c>
      <c r="BH1107" s="229">
        <f>IF(N1107="sníž. přenesená",J1107,0)</f>
        <v>0</v>
      </c>
      <c r="BI1107" s="229">
        <f>IF(N1107="nulová",J1107,0)</f>
        <v>0</v>
      </c>
      <c r="BJ1107" s="18" t="s">
        <v>86</v>
      </c>
      <c r="BK1107" s="229">
        <f>ROUND(I1107*H1107,2)</f>
        <v>0</v>
      </c>
      <c r="BL1107" s="18" t="s">
        <v>318</v>
      </c>
      <c r="BM1107" s="228" t="s">
        <v>1849</v>
      </c>
    </row>
    <row r="1108" s="13" customFormat="1">
      <c r="A1108" s="13"/>
      <c r="B1108" s="230"/>
      <c r="C1108" s="231"/>
      <c r="D1108" s="232" t="s">
        <v>242</v>
      </c>
      <c r="E1108" s="233" t="s">
        <v>1</v>
      </c>
      <c r="F1108" s="234" t="s">
        <v>1844</v>
      </c>
      <c r="G1108" s="231"/>
      <c r="H1108" s="235">
        <v>1</v>
      </c>
      <c r="I1108" s="236"/>
      <c r="J1108" s="231"/>
      <c r="K1108" s="231"/>
      <c r="L1108" s="237"/>
      <c r="M1108" s="238"/>
      <c r="N1108" s="239"/>
      <c r="O1108" s="239"/>
      <c r="P1108" s="239"/>
      <c r="Q1108" s="239"/>
      <c r="R1108" s="239"/>
      <c r="S1108" s="239"/>
      <c r="T1108" s="240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1" t="s">
        <v>242</v>
      </c>
      <c r="AU1108" s="241" t="s">
        <v>88</v>
      </c>
      <c r="AV1108" s="13" t="s">
        <v>88</v>
      </c>
      <c r="AW1108" s="13" t="s">
        <v>34</v>
      </c>
      <c r="AX1108" s="13" t="s">
        <v>78</v>
      </c>
      <c r="AY1108" s="241" t="s">
        <v>234</v>
      </c>
    </row>
    <row r="1109" s="14" customFormat="1">
      <c r="A1109" s="14"/>
      <c r="B1109" s="242"/>
      <c r="C1109" s="243"/>
      <c r="D1109" s="232" t="s">
        <v>242</v>
      </c>
      <c r="E1109" s="244" t="s">
        <v>1</v>
      </c>
      <c r="F1109" s="245" t="s">
        <v>244</v>
      </c>
      <c r="G1109" s="243"/>
      <c r="H1109" s="246">
        <v>1</v>
      </c>
      <c r="I1109" s="247"/>
      <c r="J1109" s="243"/>
      <c r="K1109" s="243"/>
      <c r="L1109" s="248"/>
      <c r="M1109" s="249"/>
      <c r="N1109" s="250"/>
      <c r="O1109" s="250"/>
      <c r="P1109" s="250"/>
      <c r="Q1109" s="250"/>
      <c r="R1109" s="250"/>
      <c r="S1109" s="250"/>
      <c r="T1109" s="251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2" t="s">
        <v>242</v>
      </c>
      <c r="AU1109" s="252" t="s">
        <v>88</v>
      </c>
      <c r="AV1109" s="14" t="s">
        <v>240</v>
      </c>
      <c r="AW1109" s="14" t="s">
        <v>34</v>
      </c>
      <c r="AX1109" s="14" t="s">
        <v>86</v>
      </c>
      <c r="AY1109" s="252" t="s">
        <v>234</v>
      </c>
    </row>
    <row r="1110" s="2" customFormat="1" ht="24.15" customHeight="1">
      <c r="A1110" s="39"/>
      <c r="B1110" s="40"/>
      <c r="C1110" s="217" t="s">
        <v>1850</v>
      </c>
      <c r="D1110" s="217" t="s">
        <v>236</v>
      </c>
      <c r="E1110" s="218" t="s">
        <v>1851</v>
      </c>
      <c r="F1110" s="219" t="s">
        <v>1852</v>
      </c>
      <c r="G1110" s="220" t="s">
        <v>96</v>
      </c>
      <c r="H1110" s="221">
        <v>104.90000000000001</v>
      </c>
      <c r="I1110" s="222"/>
      <c r="J1110" s="223">
        <f>ROUND(I1110*H1110,2)</f>
        <v>0</v>
      </c>
      <c r="K1110" s="219" t="s">
        <v>239</v>
      </c>
      <c r="L1110" s="45"/>
      <c r="M1110" s="224" t="s">
        <v>1</v>
      </c>
      <c r="N1110" s="225" t="s">
        <v>43</v>
      </c>
      <c r="O1110" s="92"/>
      <c r="P1110" s="226">
        <f>O1110*H1110</f>
        <v>0</v>
      </c>
      <c r="Q1110" s="226">
        <v>0.00014999999999999999</v>
      </c>
      <c r="R1110" s="226">
        <f>Q1110*H1110</f>
        <v>0.015734999999999999</v>
      </c>
      <c r="S1110" s="226">
        <v>0</v>
      </c>
      <c r="T1110" s="227">
        <f>S1110*H1110</f>
        <v>0</v>
      </c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R1110" s="228" t="s">
        <v>318</v>
      </c>
      <c r="AT1110" s="228" t="s">
        <v>236</v>
      </c>
      <c r="AU1110" s="228" t="s">
        <v>88</v>
      </c>
      <c r="AY1110" s="18" t="s">
        <v>234</v>
      </c>
      <c r="BE1110" s="229">
        <f>IF(N1110="základní",J1110,0)</f>
        <v>0</v>
      </c>
      <c r="BF1110" s="229">
        <f>IF(N1110="snížená",J1110,0)</f>
        <v>0</v>
      </c>
      <c r="BG1110" s="229">
        <f>IF(N1110="zákl. přenesená",J1110,0)</f>
        <v>0</v>
      </c>
      <c r="BH1110" s="229">
        <f>IF(N1110="sníž. přenesená",J1110,0)</f>
        <v>0</v>
      </c>
      <c r="BI1110" s="229">
        <f>IF(N1110="nulová",J1110,0)</f>
        <v>0</v>
      </c>
      <c r="BJ1110" s="18" t="s">
        <v>86</v>
      </c>
      <c r="BK1110" s="229">
        <f>ROUND(I1110*H1110,2)</f>
        <v>0</v>
      </c>
      <c r="BL1110" s="18" t="s">
        <v>318</v>
      </c>
      <c r="BM1110" s="228" t="s">
        <v>1853</v>
      </c>
    </row>
    <row r="1111" s="13" customFormat="1">
      <c r="A1111" s="13"/>
      <c r="B1111" s="230"/>
      <c r="C1111" s="231"/>
      <c r="D1111" s="232" t="s">
        <v>242</v>
      </c>
      <c r="E1111" s="233" t="s">
        <v>1</v>
      </c>
      <c r="F1111" s="234" t="s">
        <v>1854</v>
      </c>
      <c r="G1111" s="231"/>
      <c r="H1111" s="235">
        <v>71.200000000000003</v>
      </c>
      <c r="I1111" s="236"/>
      <c r="J1111" s="231"/>
      <c r="K1111" s="231"/>
      <c r="L1111" s="237"/>
      <c r="M1111" s="238"/>
      <c r="N1111" s="239"/>
      <c r="O1111" s="239"/>
      <c r="P1111" s="239"/>
      <c r="Q1111" s="239"/>
      <c r="R1111" s="239"/>
      <c r="S1111" s="239"/>
      <c r="T1111" s="240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41" t="s">
        <v>242</v>
      </c>
      <c r="AU1111" s="241" t="s">
        <v>88</v>
      </c>
      <c r="AV1111" s="13" t="s">
        <v>88</v>
      </c>
      <c r="AW1111" s="13" t="s">
        <v>34</v>
      </c>
      <c r="AX1111" s="13" t="s">
        <v>78</v>
      </c>
      <c r="AY1111" s="241" t="s">
        <v>234</v>
      </c>
    </row>
    <row r="1112" s="13" customFormat="1">
      <c r="A1112" s="13"/>
      <c r="B1112" s="230"/>
      <c r="C1112" s="231"/>
      <c r="D1112" s="232" t="s">
        <v>242</v>
      </c>
      <c r="E1112" s="233" t="s">
        <v>1</v>
      </c>
      <c r="F1112" s="234" t="s">
        <v>1855</v>
      </c>
      <c r="G1112" s="231"/>
      <c r="H1112" s="235">
        <v>6.5</v>
      </c>
      <c r="I1112" s="236"/>
      <c r="J1112" s="231"/>
      <c r="K1112" s="231"/>
      <c r="L1112" s="237"/>
      <c r="M1112" s="238"/>
      <c r="N1112" s="239"/>
      <c r="O1112" s="239"/>
      <c r="P1112" s="239"/>
      <c r="Q1112" s="239"/>
      <c r="R1112" s="239"/>
      <c r="S1112" s="239"/>
      <c r="T1112" s="240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1" t="s">
        <v>242</v>
      </c>
      <c r="AU1112" s="241" t="s">
        <v>88</v>
      </c>
      <c r="AV1112" s="13" t="s">
        <v>88</v>
      </c>
      <c r="AW1112" s="13" t="s">
        <v>34</v>
      </c>
      <c r="AX1112" s="13" t="s">
        <v>78</v>
      </c>
      <c r="AY1112" s="241" t="s">
        <v>234</v>
      </c>
    </row>
    <row r="1113" s="13" customFormat="1">
      <c r="A1113" s="13"/>
      <c r="B1113" s="230"/>
      <c r="C1113" s="231"/>
      <c r="D1113" s="232" t="s">
        <v>242</v>
      </c>
      <c r="E1113" s="233" t="s">
        <v>1</v>
      </c>
      <c r="F1113" s="234" t="s">
        <v>1856</v>
      </c>
      <c r="G1113" s="231"/>
      <c r="H1113" s="235">
        <v>6</v>
      </c>
      <c r="I1113" s="236"/>
      <c r="J1113" s="231"/>
      <c r="K1113" s="231"/>
      <c r="L1113" s="237"/>
      <c r="M1113" s="238"/>
      <c r="N1113" s="239"/>
      <c r="O1113" s="239"/>
      <c r="P1113" s="239"/>
      <c r="Q1113" s="239"/>
      <c r="R1113" s="239"/>
      <c r="S1113" s="239"/>
      <c r="T1113" s="240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1" t="s">
        <v>242</v>
      </c>
      <c r="AU1113" s="241" t="s">
        <v>88</v>
      </c>
      <c r="AV1113" s="13" t="s">
        <v>88</v>
      </c>
      <c r="AW1113" s="13" t="s">
        <v>34</v>
      </c>
      <c r="AX1113" s="13" t="s">
        <v>78</v>
      </c>
      <c r="AY1113" s="241" t="s">
        <v>234</v>
      </c>
    </row>
    <row r="1114" s="13" customFormat="1">
      <c r="A1114" s="13"/>
      <c r="B1114" s="230"/>
      <c r="C1114" s="231"/>
      <c r="D1114" s="232" t="s">
        <v>242</v>
      </c>
      <c r="E1114" s="233" t="s">
        <v>1</v>
      </c>
      <c r="F1114" s="234" t="s">
        <v>1857</v>
      </c>
      <c r="G1114" s="231"/>
      <c r="H1114" s="235">
        <v>3.6000000000000001</v>
      </c>
      <c r="I1114" s="236"/>
      <c r="J1114" s="231"/>
      <c r="K1114" s="231"/>
      <c r="L1114" s="237"/>
      <c r="M1114" s="238"/>
      <c r="N1114" s="239"/>
      <c r="O1114" s="239"/>
      <c r="P1114" s="239"/>
      <c r="Q1114" s="239"/>
      <c r="R1114" s="239"/>
      <c r="S1114" s="239"/>
      <c r="T1114" s="240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1" t="s">
        <v>242</v>
      </c>
      <c r="AU1114" s="241" t="s">
        <v>88</v>
      </c>
      <c r="AV1114" s="13" t="s">
        <v>88</v>
      </c>
      <c r="AW1114" s="13" t="s">
        <v>34</v>
      </c>
      <c r="AX1114" s="13" t="s">
        <v>78</v>
      </c>
      <c r="AY1114" s="241" t="s">
        <v>234</v>
      </c>
    </row>
    <row r="1115" s="13" customFormat="1">
      <c r="A1115" s="13"/>
      <c r="B1115" s="230"/>
      <c r="C1115" s="231"/>
      <c r="D1115" s="232" t="s">
        <v>242</v>
      </c>
      <c r="E1115" s="233" t="s">
        <v>1</v>
      </c>
      <c r="F1115" s="234" t="s">
        <v>1858</v>
      </c>
      <c r="G1115" s="231"/>
      <c r="H1115" s="235">
        <v>8.5999999999999996</v>
      </c>
      <c r="I1115" s="236"/>
      <c r="J1115" s="231"/>
      <c r="K1115" s="231"/>
      <c r="L1115" s="237"/>
      <c r="M1115" s="238"/>
      <c r="N1115" s="239"/>
      <c r="O1115" s="239"/>
      <c r="P1115" s="239"/>
      <c r="Q1115" s="239"/>
      <c r="R1115" s="239"/>
      <c r="S1115" s="239"/>
      <c r="T1115" s="240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1" t="s">
        <v>242</v>
      </c>
      <c r="AU1115" s="241" t="s">
        <v>88</v>
      </c>
      <c r="AV1115" s="13" t="s">
        <v>88</v>
      </c>
      <c r="AW1115" s="13" t="s">
        <v>34</v>
      </c>
      <c r="AX1115" s="13" t="s">
        <v>78</v>
      </c>
      <c r="AY1115" s="241" t="s">
        <v>234</v>
      </c>
    </row>
    <row r="1116" s="13" customFormat="1">
      <c r="A1116" s="13"/>
      <c r="B1116" s="230"/>
      <c r="C1116" s="231"/>
      <c r="D1116" s="232" t="s">
        <v>242</v>
      </c>
      <c r="E1116" s="233" t="s">
        <v>1</v>
      </c>
      <c r="F1116" s="234" t="s">
        <v>1859</v>
      </c>
      <c r="G1116" s="231"/>
      <c r="H1116" s="235">
        <v>9</v>
      </c>
      <c r="I1116" s="236"/>
      <c r="J1116" s="231"/>
      <c r="K1116" s="231"/>
      <c r="L1116" s="237"/>
      <c r="M1116" s="238"/>
      <c r="N1116" s="239"/>
      <c r="O1116" s="239"/>
      <c r="P1116" s="239"/>
      <c r="Q1116" s="239"/>
      <c r="R1116" s="239"/>
      <c r="S1116" s="239"/>
      <c r="T1116" s="240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1" t="s">
        <v>242</v>
      </c>
      <c r="AU1116" s="241" t="s">
        <v>88</v>
      </c>
      <c r="AV1116" s="13" t="s">
        <v>88</v>
      </c>
      <c r="AW1116" s="13" t="s">
        <v>34</v>
      </c>
      <c r="AX1116" s="13" t="s">
        <v>78</v>
      </c>
      <c r="AY1116" s="241" t="s">
        <v>234</v>
      </c>
    </row>
    <row r="1117" s="14" customFormat="1">
      <c r="A1117" s="14"/>
      <c r="B1117" s="242"/>
      <c r="C1117" s="243"/>
      <c r="D1117" s="232" t="s">
        <v>242</v>
      </c>
      <c r="E1117" s="244" t="s">
        <v>1</v>
      </c>
      <c r="F1117" s="245" t="s">
        <v>244</v>
      </c>
      <c r="G1117" s="243"/>
      <c r="H1117" s="246">
        <v>104.90000000000001</v>
      </c>
      <c r="I1117" s="247"/>
      <c r="J1117" s="243"/>
      <c r="K1117" s="243"/>
      <c r="L1117" s="248"/>
      <c r="M1117" s="249"/>
      <c r="N1117" s="250"/>
      <c r="O1117" s="250"/>
      <c r="P1117" s="250"/>
      <c r="Q1117" s="250"/>
      <c r="R1117" s="250"/>
      <c r="S1117" s="250"/>
      <c r="T1117" s="251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2" t="s">
        <v>242</v>
      </c>
      <c r="AU1117" s="252" t="s">
        <v>88</v>
      </c>
      <c r="AV1117" s="14" t="s">
        <v>240</v>
      </c>
      <c r="AW1117" s="14" t="s">
        <v>34</v>
      </c>
      <c r="AX1117" s="14" t="s">
        <v>86</v>
      </c>
      <c r="AY1117" s="252" t="s">
        <v>234</v>
      </c>
    </row>
    <row r="1118" s="2" customFormat="1" ht="24.15" customHeight="1">
      <c r="A1118" s="39"/>
      <c r="B1118" s="40"/>
      <c r="C1118" s="217" t="s">
        <v>1860</v>
      </c>
      <c r="D1118" s="217" t="s">
        <v>236</v>
      </c>
      <c r="E1118" s="218" t="s">
        <v>1861</v>
      </c>
      <c r="F1118" s="219" t="s">
        <v>1862</v>
      </c>
      <c r="G1118" s="220" t="s">
        <v>321</v>
      </c>
      <c r="H1118" s="221">
        <v>5</v>
      </c>
      <c r="I1118" s="222"/>
      <c r="J1118" s="223">
        <f>ROUND(I1118*H1118,2)</f>
        <v>0</v>
      </c>
      <c r="K1118" s="219" t="s">
        <v>239</v>
      </c>
      <c r="L1118" s="45"/>
      <c r="M1118" s="224" t="s">
        <v>1</v>
      </c>
      <c r="N1118" s="225" t="s">
        <v>43</v>
      </c>
      <c r="O1118" s="92"/>
      <c r="P1118" s="226">
        <f>O1118*H1118</f>
        <v>0</v>
      </c>
      <c r="Q1118" s="226">
        <v>0</v>
      </c>
      <c r="R1118" s="226">
        <f>Q1118*H1118</f>
        <v>0</v>
      </c>
      <c r="S1118" s="226">
        <v>0</v>
      </c>
      <c r="T1118" s="227">
        <f>S1118*H1118</f>
        <v>0</v>
      </c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R1118" s="228" t="s">
        <v>318</v>
      </c>
      <c r="AT1118" s="228" t="s">
        <v>236</v>
      </c>
      <c r="AU1118" s="228" t="s">
        <v>88</v>
      </c>
      <c r="AY1118" s="18" t="s">
        <v>234</v>
      </c>
      <c r="BE1118" s="229">
        <f>IF(N1118="základní",J1118,0)</f>
        <v>0</v>
      </c>
      <c r="BF1118" s="229">
        <f>IF(N1118="snížená",J1118,0)</f>
        <v>0</v>
      </c>
      <c r="BG1118" s="229">
        <f>IF(N1118="zákl. přenesená",J1118,0)</f>
        <v>0</v>
      </c>
      <c r="BH1118" s="229">
        <f>IF(N1118="sníž. přenesená",J1118,0)</f>
        <v>0</v>
      </c>
      <c r="BI1118" s="229">
        <f>IF(N1118="nulová",J1118,0)</f>
        <v>0</v>
      </c>
      <c r="BJ1118" s="18" t="s">
        <v>86</v>
      </c>
      <c r="BK1118" s="229">
        <f>ROUND(I1118*H1118,2)</f>
        <v>0</v>
      </c>
      <c r="BL1118" s="18" t="s">
        <v>318</v>
      </c>
      <c r="BM1118" s="228" t="s">
        <v>1863</v>
      </c>
    </row>
    <row r="1119" s="13" customFormat="1">
      <c r="A1119" s="13"/>
      <c r="B1119" s="230"/>
      <c r="C1119" s="231"/>
      <c r="D1119" s="232" t="s">
        <v>242</v>
      </c>
      <c r="E1119" s="233" t="s">
        <v>1</v>
      </c>
      <c r="F1119" s="234" t="s">
        <v>1864</v>
      </c>
      <c r="G1119" s="231"/>
      <c r="H1119" s="235">
        <v>5</v>
      </c>
      <c r="I1119" s="236"/>
      <c r="J1119" s="231"/>
      <c r="K1119" s="231"/>
      <c r="L1119" s="237"/>
      <c r="M1119" s="238"/>
      <c r="N1119" s="239"/>
      <c r="O1119" s="239"/>
      <c r="P1119" s="239"/>
      <c r="Q1119" s="239"/>
      <c r="R1119" s="239"/>
      <c r="S1119" s="239"/>
      <c r="T1119" s="240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1" t="s">
        <v>242</v>
      </c>
      <c r="AU1119" s="241" t="s">
        <v>88</v>
      </c>
      <c r="AV1119" s="13" t="s">
        <v>88</v>
      </c>
      <c r="AW1119" s="13" t="s">
        <v>34</v>
      </c>
      <c r="AX1119" s="13" t="s">
        <v>78</v>
      </c>
      <c r="AY1119" s="241" t="s">
        <v>234</v>
      </c>
    </row>
    <row r="1120" s="14" customFormat="1">
      <c r="A1120" s="14"/>
      <c r="B1120" s="242"/>
      <c r="C1120" s="243"/>
      <c r="D1120" s="232" t="s">
        <v>242</v>
      </c>
      <c r="E1120" s="244" t="s">
        <v>1</v>
      </c>
      <c r="F1120" s="245" t="s">
        <v>244</v>
      </c>
      <c r="G1120" s="243"/>
      <c r="H1120" s="246">
        <v>5</v>
      </c>
      <c r="I1120" s="247"/>
      <c r="J1120" s="243"/>
      <c r="K1120" s="243"/>
      <c r="L1120" s="248"/>
      <c r="M1120" s="249"/>
      <c r="N1120" s="250"/>
      <c r="O1120" s="250"/>
      <c r="P1120" s="250"/>
      <c r="Q1120" s="250"/>
      <c r="R1120" s="250"/>
      <c r="S1120" s="250"/>
      <c r="T1120" s="251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2" t="s">
        <v>242</v>
      </c>
      <c r="AU1120" s="252" t="s">
        <v>88</v>
      </c>
      <c r="AV1120" s="14" t="s">
        <v>240</v>
      </c>
      <c r="AW1120" s="14" t="s">
        <v>34</v>
      </c>
      <c r="AX1120" s="14" t="s">
        <v>86</v>
      </c>
      <c r="AY1120" s="252" t="s">
        <v>234</v>
      </c>
    </row>
    <row r="1121" s="2" customFormat="1" ht="33" customHeight="1">
      <c r="A1121" s="39"/>
      <c r="B1121" s="40"/>
      <c r="C1121" s="274" t="s">
        <v>1865</v>
      </c>
      <c r="D1121" s="274" t="s">
        <v>307</v>
      </c>
      <c r="E1121" s="275" t="s">
        <v>1866</v>
      </c>
      <c r="F1121" s="276" t="s">
        <v>1867</v>
      </c>
      <c r="G1121" s="277" t="s">
        <v>321</v>
      </c>
      <c r="H1121" s="278">
        <v>5</v>
      </c>
      <c r="I1121" s="279"/>
      <c r="J1121" s="280">
        <f>ROUND(I1121*H1121,2)</f>
        <v>0</v>
      </c>
      <c r="K1121" s="276" t="s">
        <v>239</v>
      </c>
      <c r="L1121" s="281"/>
      <c r="M1121" s="282" t="s">
        <v>1</v>
      </c>
      <c r="N1121" s="283" t="s">
        <v>43</v>
      </c>
      <c r="O1121" s="92"/>
      <c r="P1121" s="226">
        <f>O1121*H1121</f>
        <v>0</v>
      </c>
      <c r="Q1121" s="226">
        <v>0.017500000000000002</v>
      </c>
      <c r="R1121" s="226">
        <f>Q1121*H1121</f>
        <v>0.087500000000000008</v>
      </c>
      <c r="S1121" s="226">
        <v>0</v>
      </c>
      <c r="T1121" s="227">
        <f>S1121*H1121</f>
        <v>0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28" t="s">
        <v>407</v>
      </c>
      <c r="AT1121" s="228" t="s">
        <v>307</v>
      </c>
      <c r="AU1121" s="228" t="s">
        <v>88</v>
      </c>
      <c r="AY1121" s="18" t="s">
        <v>234</v>
      </c>
      <c r="BE1121" s="229">
        <f>IF(N1121="základní",J1121,0)</f>
        <v>0</v>
      </c>
      <c r="BF1121" s="229">
        <f>IF(N1121="snížená",J1121,0)</f>
        <v>0</v>
      </c>
      <c r="BG1121" s="229">
        <f>IF(N1121="zákl. přenesená",J1121,0)</f>
        <v>0</v>
      </c>
      <c r="BH1121" s="229">
        <f>IF(N1121="sníž. přenesená",J1121,0)</f>
        <v>0</v>
      </c>
      <c r="BI1121" s="229">
        <f>IF(N1121="nulová",J1121,0)</f>
        <v>0</v>
      </c>
      <c r="BJ1121" s="18" t="s">
        <v>86</v>
      </c>
      <c r="BK1121" s="229">
        <f>ROUND(I1121*H1121,2)</f>
        <v>0</v>
      </c>
      <c r="BL1121" s="18" t="s">
        <v>318</v>
      </c>
      <c r="BM1121" s="228" t="s">
        <v>1868</v>
      </c>
    </row>
    <row r="1122" s="2" customFormat="1" ht="24.15" customHeight="1">
      <c r="A1122" s="39"/>
      <c r="B1122" s="40"/>
      <c r="C1122" s="217" t="s">
        <v>1869</v>
      </c>
      <c r="D1122" s="217" t="s">
        <v>236</v>
      </c>
      <c r="E1122" s="218" t="s">
        <v>1870</v>
      </c>
      <c r="F1122" s="219" t="s">
        <v>1871</v>
      </c>
      <c r="G1122" s="220" t="s">
        <v>321</v>
      </c>
      <c r="H1122" s="221">
        <v>9</v>
      </c>
      <c r="I1122" s="222"/>
      <c r="J1122" s="223">
        <f>ROUND(I1122*H1122,2)</f>
        <v>0</v>
      </c>
      <c r="K1122" s="219" t="s">
        <v>239</v>
      </c>
      <c r="L1122" s="45"/>
      <c r="M1122" s="224" t="s">
        <v>1</v>
      </c>
      <c r="N1122" s="225" t="s">
        <v>43</v>
      </c>
      <c r="O1122" s="92"/>
      <c r="P1122" s="226">
        <f>O1122*H1122</f>
        <v>0</v>
      </c>
      <c r="Q1122" s="226">
        <v>0</v>
      </c>
      <c r="R1122" s="226">
        <f>Q1122*H1122</f>
        <v>0</v>
      </c>
      <c r="S1122" s="226">
        <v>0</v>
      </c>
      <c r="T1122" s="227">
        <f>S1122*H1122</f>
        <v>0</v>
      </c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R1122" s="228" t="s">
        <v>318</v>
      </c>
      <c r="AT1122" s="228" t="s">
        <v>236</v>
      </c>
      <c r="AU1122" s="228" t="s">
        <v>88</v>
      </c>
      <c r="AY1122" s="18" t="s">
        <v>234</v>
      </c>
      <c r="BE1122" s="229">
        <f>IF(N1122="základní",J1122,0)</f>
        <v>0</v>
      </c>
      <c r="BF1122" s="229">
        <f>IF(N1122="snížená",J1122,0)</f>
        <v>0</v>
      </c>
      <c r="BG1122" s="229">
        <f>IF(N1122="zákl. přenesená",J1122,0)</f>
        <v>0</v>
      </c>
      <c r="BH1122" s="229">
        <f>IF(N1122="sníž. přenesená",J1122,0)</f>
        <v>0</v>
      </c>
      <c r="BI1122" s="229">
        <f>IF(N1122="nulová",J1122,0)</f>
        <v>0</v>
      </c>
      <c r="BJ1122" s="18" t="s">
        <v>86</v>
      </c>
      <c r="BK1122" s="229">
        <f>ROUND(I1122*H1122,2)</f>
        <v>0</v>
      </c>
      <c r="BL1122" s="18" t="s">
        <v>318</v>
      </c>
      <c r="BM1122" s="228" t="s">
        <v>1872</v>
      </c>
    </row>
    <row r="1123" s="13" customFormat="1">
      <c r="A1123" s="13"/>
      <c r="B1123" s="230"/>
      <c r="C1123" s="231"/>
      <c r="D1123" s="232" t="s">
        <v>242</v>
      </c>
      <c r="E1123" s="233" t="s">
        <v>1</v>
      </c>
      <c r="F1123" s="234" t="s">
        <v>1873</v>
      </c>
      <c r="G1123" s="231"/>
      <c r="H1123" s="235">
        <v>3</v>
      </c>
      <c r="I1123" s="236"/>
      <c r="J1123" s="231"/>
      <c r="K1123" s="231"/>
      <c r="L1123" s="237"/>
      <c r="M1123" s="238"/>
      <c r="N1123" s="239"/>
      <c r="O1123" s="239"/>
      <c r="P1123" s="239"/>
      <c r="Q1123" s="239"/>
      <c r="R1123" s="239"/>
      <c r="S1123" s="239"/>
      <c r="T1123" s="240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1" t="s">
        <v>242</v>
      </c>
      <c r="AU1123" s="241" t="s">
        <v>88</v>
      </c>
      <c r="AV1123" s="13" t="s">
        <v>88</v>
      </c>
      <c r="AW1123" s="13" t="s">
        <v>34</v>
      </c>
      <c r="AX1123" s="13" t="s">
        <v>78</v>
      </c>
      <c r="AY1123" s="241" t="s">
        <v>234</v>
      </c>
    </row>
    <row r="1124" s="13" customFormat="1">
      <c r="A1124" s="13"/>
      <c r="B1124" s="230"/>
      <c r="C1124" s="231"/>
      <c r="D1124" s="232" t="s">
        <v>242</v>
      </c>
      <c r="E1124" s="233" t="s">
        <v>1</v>
      </c>
      <c r="F1124" s="234" t="s">
        <v>1874</v>
      </c>
      <c r="G1124" s="231"/>
      <c r="H1124" s="235">
        <v>2</v>
      </c>
      <c r="I1124" s="236"/>
      <c r="J1124" s="231"/>
      <c r="K1124" s="231"/>
      <c r="L1124" s="237"/>
      <c r="M1124" s="238"/>
      <c r="N1124" s="239"/>
      <c r="O1124" s="239"/>
      <c r="P1124" s="239"/>
      <c r="Q1124" s="239"/>
      <c r="R1124" s="239"/>
      <c r="S1124" s="239"/>
      <c r="T1124" s="240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1" t="s">
        <v>242</v>
      </c>
      <c r="AU1124" s="241" t="s">
        <v>88</v>
      </c>
      <c r="AV1124" s="13" t="s">
        <v>88</v>
      </c>
      <c r="AW1124" s="13" t="s">
        <v>34</v>
      </c>
      <c r="AX1124" s="13" t="s">
        <v>78</v>
      </c>
      <c r="AY1124" s="241" t="s">
        <v>234</v>
      </c>
    </row>
    <row r="1125" s="13" customFormat="1">
      <c r="A1125" s="13"/>
      <c r="B1125" s="230"/>
      <c r="C1125" s="231"/>
      <c r="D1125" s="232" t="s">
        <v>242</v>
      </c>
      <c r="E1125" s="233" t="s">
        <v>1</v>
      </c>
      <c r="F1125" s="234" t="s">
        <v>1875</v>
      </c>
      <c r="G1125" s="231"/>
      <c r="H1125" s="235">
        <v>1</v>
      </c>
      <c r="I1125" s="236"/>
      <c r="J1125" s="231"/>
      <c r="K1125" s="231"/>
      <c r="L1125" s="237"/>
      <c r="M1125" s="238"/>
      <c r="N1125" s="239"/>
      <c r="O1125" s="239"/>
      <c r="P1125" s="239"/>
      <c r="Q1125" s="239"/>
      <c r="R1125" s="239"/>
      <c r="S1125" s="239"/>
      <c r="T1125" s="240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1" t="s">
        <v>242</v>
      </c>
      <c r="AU1125" s="241" t="s">
        <v>88</v>
      </c>
      <c r="AV1125" s="13" t="s">
        <v>88</v>
      </c>
      <c r="AW1125" s="13" t="s">
        <v>34</v>
      </c>
      <c r="AX1125" s="13" t="s">
        <v>78</v>
      </c>
      <c r="AY1125" s="241" t="s">
        <v>234</v>
      </c>
    </row>
    <row r="1126" s="13" customFormat="1">
      <c r="A1126" s="13"/>
      <c r="B1126" s="230"/>
      <c r="C1126" s="231"/>
      <c r="D1126" s="232" t="s">
        <v>242</v>
      </c>
      <c r="E1126" s="233" t="s">
        <v>1</v>
      </c>
      <c r="F1126" s="234" t="s">
        <v>1876</v>
      </c>
      <c r="G1126" s="231"/>
      <c r="H1126" s="235">
        <v>3</v>
      </c>
      <c r="I1126" s="236"/>
      <c r="J1126" s="231"/>
      <c r="K1126" s="231"/>
      <c r="L1126" s="237"/>
      <c r="M1126" s="238"/>
      <c r="N1126" s="239"/>
      <c r="O1126" s="239"/>
      <c r="P1126" s="239"/>
      <c r="Q1126" s="239"/>
      <c r="R1126" s="239"/>
      <c r="S1126" s="239"/>
      <c r="T1126" s="240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1" t="s">
        <v>242</v>
      </c>
      <c r="AU1126" s="241" t="s">
        <v>88</v>
      </c>
      <c r="AV1126" s="13" t="s">
        <v>88</v>
      </c>
      <c r="AW1126" s="13" t="s">
        <v>34</v>
      </c>
      <c r="AX1126" s="13" t="s">
        <v>78</v>
      </c>
      <c r="AY1126" s="241" t="s">
        <v>234</v>
      </c>
    </row>
    <row r="1127" s="14" customFormat="1">
      <c r="A1127" s="14"/>
      <c r="B1127" s="242"/>
      <c r="C1127" s="243"/>
      <c r="D1127" s="232" t="s">
        <v>242</v>
      </c>
      <c r="E1127" s="244" t="s">
        <v>1</v>
      </c>
      <c r="F1127" s="245" t="s">
        <v>244</v>
      </c>
      <c r="G1127" s="243"/>
      <c r="H1127" s="246">
        <v>9</v>
      </c>
      <c r="I1127" s="247"/>
      <c r="J1127" s="243"/>
      <c r="K1127" s="243"/>
      <c r="L1127" s="248"/>
      <c r="M1127" s="249"/>
      <c r="N1127" s="250"/>
      <c r="O1127" s="250"/>
      <c r="P1127" s="250"/>
      <c r="Q1127" s="250"/>
      <c r="R1127" s="250"/>
      <c r="S1127" s="250"/>
      <c r="T1127" s="251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2" t="s">
        <v>242</v>
      </c>
      <c r="AU1127" s="252" t="s">
        <v>88</v>
      </c>
      <c r="AV1127" s="14" t="s">
        <v>240</v>
      </c>
      <c r="AW1127" s="14" t="s">
        <v>34</v>
      </c>
      <c r="AX1127" s="14" t="s">
        <v>86</v>
      </c>
      <c r="AY1127" s="252" t="s">
        <v>234</v>
      </c>
    </row>
    <row r="1128" s="2" customFormat="1" ht="33" customHeight="1">
      <c r="A1128" s="39"/>
      <c r="B1128" s="40"/>
      <c r="C1128" s="274" t="s">
        <v>1877</v>
      </c>
      <c r="D1128" s="274" t="s">
        <v>307</v>
      </c>
      <c r="E1128" s="275" t="s">
        <v>1878</v>
      </c>
      <c r="F1128" s="276" t="s">
        <v>1879</v>
      </c>
      <c r="G1128" s="277" t="s">
        <v>321</v>
      </c>
      <c r="H1128" s="278">
        <v>3</v>
      </c>
      <c r="I1128" s="279"/>
      <c r="J1128" s="280">
        <f>ROUND(I1128*H1128,2)</f>
        <v>0</v>
      </c>
      <c r="K1128" s="276" t="s">
        <v>1</v>
      </c>
      <c r="L1128" s="281"/>
      <c r="M1128" s="282" t="s">
        <v>1</v>
      </c>
      <c r="N1128" s="283" t="s">
        <v>43</v>
      </c>
      <c r="O1128" s="92"/>
      <c r="P1128" s="226">
        <f>O1128*H1128</f>
        <v>0</v>
      </c>
      <c r="Q1128" s="226">
        <v>0.020500000000000001</v>
      </c>
      <c r="R1128" s="226">
        <f>Q1128*H1128</f>
        <v>0.061499999999999999</v>
      </c>
      <c r="S1128" s="226">
        <v>0</v>
      </c>
      <c r="T1128" s="227">
        <f>S1128*H1128</f>
        <v>0</v>
      </c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R1128" s="228" t="s">
        <v>407</v>
      </c>
      <c r="AT1128" s="228" t="s">
        <v>307</v>
      </c>
      <c r="AU1128" s="228" t="s">
        <v>88</v>
      </c>
      <c r="AY1128" s="18" t="s">
        <v>234</v>
      </c>
      <c r="BE1128" s="229">
        <f>IF(N1128="základní",J1128,0)</f>
        <v>0</v>
      </c>
      <c r="BF1128" s="229">
        <f>IF(N1128="snížená",J1128,0)</f>
        <v>0</v>
      </c>
      <c r="BG1128" s="229">
        <f>IF(N1128="zákl. přenesená",J1128,0)</f>
        <v>0</v>
      </c>
      <c r="BH1128" s="229">
        <f>IF(N1128="sníž. přenesená",J1128,0)</f>
        <v>0</v>
      </c>
      <c r="BI1128" s="229">
        <f>IF(N1128="nulová",J1128,0)</f>
        <v>0</v>
      </c>
      <c r="BJ1128" s="18" t="s">
        <v>86</v>
      </c>
      <c r="BK1128" s="229">
        <f>ROUND(I1128*H1128,2)</f>
        <v>0</v>
      </c>
      <c r="BL1128" s="18" t="s">
        <v>318</v>
      </c>
      <c r="BM1128" s="228" t="s">
        <v>1880</v>
      </c>
    </row>
    <row r="1129" s="13" customFormat="1">
      <c r="A1129" s="13"/>
      <c r="B1129" s="230"/>
      <c r="C1129" s="231"/>
      <c r="D1129" s="232" t="s">
        <v>242</v>
      </c>
      <c r="E1129" s="233" t="s">
        <v>1</v>
      </c>
      <c r="F1129" s="234" t="s">
        <v>1873</v>
      </c>
      <c r="G1129" s="231"/>
      <c r="H1129" s="235">
        <v>3</v>
      </c>
      <c r="I1129" s="236"/>
      <c r="J1129" s="231"/>
      <c r="K1129" s="231"/>
      <c r="L1129" s="237"/>
      <c r="M1129" s="238"/>
      <c r="N1129" s="239"/>
      <c r="O1129" s="239"/>
      <c r="P1129" s="239"/>
      <c r="Q1129" s="239"/>
      <c r="R1129" s="239"/>
      <c r="S1129" s="239"/>
      <c r="T1129" s="240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1" t="s">
        <v>242</v>
      </c>
      <c r="AU1129" s="241" t="s">
        <v>88</v>
      </c>
      <c r="AV1129" s="13" t="s">
        <v>88</v>
      </c>
      <c r="AW1129" s="13" t="s">
        <v>34</v>
      </c>
      <c r="AX1129" s="13" t="s">
        <v>78</v>
      </c>
      <c r="AY1129" s="241" t="s">
        <v>234</v>
      </c>
    </row>
    <row r="1130" s="14" customFormat="1">
      <c r="A1130" s="14"/>
      <c r="B1130" s="242"/>
      <c r="C1130" s="243"/>
      <c r="D1130" s="232" t="s">
        <v>242</v>
      </c>
      <c r="E1130" s="244" t="s">
        <v>1</v>
      </c>
      <c r="F1130" s="245" t="s">
        <v>244</v>
      </c>
      <c r="G1130" s="243"/>
      <c r="H1130" s="246">
        <v>3</v>
      </c>
      <c r="I1130" s="247"/>
      <c r="J1130" s="243"/>
      <c r="K1130" s="243"/>
      <c r="L1130" s="248"/>
      <c r="M1130" s="249"/>
      <c r="N1130" s="250"/>
      <c r="O1130" s="250"/>
      <c r="P1130" s="250"/>
      <c r="Q1130" s="250"/>
      <c r="R1130" s="250"/>
      <c r="S1130" s="250"/>
      <c r="T1130" s="251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2" t="s">
        <v>242</v>
      </c>
      <c r="AU1130" s="252" t="s">
        <v>88</v>
      </c>
      <c r="AV1130" s="14" t="s">
        <v>240</v>
      </c>
      <c r="AW1130" s="14" t="s">
        <v>34</v>
      </c>
      <c r="AX1130" s="14" t="s">
        <v>86</v>
      </c>
      <c r="AY1130" s="252" t="s">
        <v>234</v>
      </c>
    </row>
    <row r="1131" s="2" customFormat="1" ht="33" customHeight="1">
      <c r="A1131" s="39"/>
      <c r="B1131" s="40"/>
      <c r="C1131" s="274" t="s">
        <v>1881</v>
      </c>
      <c r="D1131" s="274" t="s">
        <v>307</v>
      </c>
      <c r="E1131" s="275" t="s">
        <v>1882</v>
      </c>
      <c r="F1131" s="276" t="s">
        <v>1883</v>
      </c>
      <c r="G1131" s="277" t="s">
        <v>321</v>
      </c>
      <c r="H1131" s="278">
        <v>2</v>
      </c>
      <c r="I1131" s="279"/>
      <c r="J1131" s="280">
        <f>ROUND(I1131*H1131,2)</f>
        <v>0</v>
      </c>
      <c r="K1131" s="276" t="s">
        <v>1</v>
      </c>
      <c r="L1131" s="281"/>
      <c r="M1131" s="282" t="s">
        <v>1</v>
      </c>
      <c r="N1131" s="283" t="s">
        <v>43</v>
      </c>
      <c r="O1131" s="92"/>
      <c r="P1131" s="226">
        <f>O1131*H1131</f>
        <v>0</v>
      </c>
      <c r="Q1131" s="226">
        <v>0.020500000000000001</v>
      </c>
      <c r="R1131" s="226">
        <f>Q1131*H1131</f>
        <v>0.041000000000000002</v>
      </c>
      <c r="S1131" s="226">
        <v>0</v>
      </c>
      <c r="T1131" s="227">
        <f>S1131*H1131</f>
        <v>0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28" t="s">
        <v>407</v>
      </c>
      <c r="AT1131" s="228" t="s">
        <v>307</v>
      </c>
      <c r="AU1131" s="228" t="s">
        <v>88</v>
      </c>
      <c r="AY1131" s="18" t="s">
        <v>234</v>
      </c>
      <c r="BE1131" s="229">
        <f>IF(N1131="základní",J1131,0)</f>
        <v>0</v>
      </c>
      <c r="BF1131" s="229">
        <f>IF(N1131="snížená",J1131,0)</f>
        <v>0</v>
      </c>
      <c r="BG1131" s="229">
        <f>IF(N1131="zákl. přenesená",J1131,0)</f>
        <v>0</v>
      </c>
      <c r="BH1131" s="229">
        <f>IF(N1131="sníž. přenesená",J1131,0)</f>
        <v>0</v>
      </c>
      <c r="BI1131" s="229">
        <f>IF(N1131="nulová",J1131,0)</f>
        <v>0</v>
      </c>
      <c r="BJ1131" s="18" t="s">
        <v>86</v>
      </c>
      <c r="BK1131" s="229">
        <f>ROUND(I1131*H1131,2)</f>
        <v>0</v>
      </c>
      <c r="BL1131" s="18" t="s">
        <v>318</v>
      </c>
      <c r="BM1131" s="228" t="s">
        <v>1884</v>
      </c>
    </row>
    <row r="1132" s="13" customFormat="1">
      <c r="A1132" s="13"/>
      <c r="B1132" s="230"/>
      <c r="C1132" s="231"/>
      <c r="D1132" s="232" t="s">
        <v>242</v>
      </c>
      <c r="E1132" s="233" t="s">
        <v>1</v>
      </c>
      <c r="F1132" s="234" t="s">
        <v>1874</v>
      </c>
      <c r="G1132" s="231"/>
      <c r="H1132" s="235">
        <v>2</v>
      </c>
      <c r="I1132" s="236"/>
      <c r="J1132" s="231"/>
      <c r="K1132" s="231"/>
      <c r="L1132" s="237"/>
      <c r="M1132" s="238"/>
      <c r="N1132" s="239"/>
      <c r="O1132" s="239"/>
      <c r="P1132" s="239"/>
      <c r="Q1132" s="239"/>
      <c r="R1132" s="239"/>
      <c r="S1132" s="239"/>
      <c r="T1132" s="240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1" t="s">
        <v>242</v>
      </c>
      <c r="AU1132" s="241" t="s">
        <v>88</v>
      </c>
      <c r="AV1132" s="13" t="s">
        <v>88</v>
      </c>
      <c r="AW1132" s="13" t="s">
        <v>34</v>
      </c>
      <c r="AX1132" s="13" t="s">
        <v>78</v>
      </c>
      <c r="AY1132" s="241" t="s">
        <v>234</v>
      </c>
    </row>
    <row r="1133" s="14" customFormat="1">
      <c r="A1133" s="14"/>
      <c r="B1133" s="242"/>
      <c r="C1133" s="243"/>
      <c r="D1133" s="232" t="s">
        <v>242</v>
      </c>
      <c r="E1133" s="244" t="s">
        <v>1</v>
      </c>
      <c r="F1133" s="245" t="s">
        <v>244</v>
      </c>
      <c r="G1133" s="243"/>
      <c r="H1133" s="246">
        <v>2</v>
      </c>
      <c r="I1133" s="247"/>
      <c r="J1133" s="243"/>
      <c r="K1133" s="243"/>
      <c r="L1133" s="248"/>
      <c r="M1133" s="249"/>
      <c r="N1133" s="250"/>
      <c r="O1133" s="250"/>
      <c r="P1133" s="250"/>
      <c r="Q1133" s="250"/>
      <c r="R1133" s="250"/>
      <c r="S1133" s="250"/>
      <c r="T1133" s="251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2" t="s">
        <v>242</v>
      </c>
      <c r="AU1133" s="252" t="s">
        <v>88</v>
      </c>
      <c r="AV1133" s="14" t="s">
        <v>240</v>
      </c>
      <c r="AW1133" s="14" t="s">
        <v>34</v>
      </c>
      <c r="AX1133" s="14" t="s">
        <v>86</v>
      </c>
      <c r="AY1133" s="252" t="s">
        <v>234</v>
      </c>
    </row>
    <row r="1134" s="2" customFormat="1" ht="33" customHeight="1">
      <c r="A1134" s="39"/>
      <c r="B1134" s="40"/>
      <c r="C1134" s="274" t="s">
        <v>1885</v>
      </c>
      <c r="D1134" s="274" t="s">
        <v>307</v>
      </c>
      <c r="E1134" s="275" t="s">
        <v>1886</v>
      </c>
      <c r="F1134" s="276" t="s">
        <v>1887</v>
      </c>
      <c r="G1134" s="277" t="s">
        <v>321</v>
      </c>
      <c r="H1134" s="278">
        <v>1</v>
      </c>
      <c r="I1134" s="279"/>
      <c r="J1134" s="280">
        <f>ROUND(I1134*H1134,2)</f>
        <v>0</v>
      </c>
      <c r="K1134" s="276" t="s">
        <v>1</v>
      </c>
      <c r="L1134" s="281"/>
      <c r="M1134" s="282" t="s">
        <v>1</v>
      </c>
      <c r="N1134" s="283" t="s">
        <v>43</v>
      </c>
      <c r="O1134" s="92"/>
      <c r="P1134" s="226">
        <f>O1134*H1134</f>
        <v>0</v>
      </c>
      <c r="Q1134" s="226">
        <v>0.0195</v>
      </c>
      <c r="R1134" s="226">
        <f>Q1134*H1134</f>
        <v>0.0195</v>
      </c>
      <c r="S1134" s="226">
        <v>0</v>
      </c>
      <c r="T1134" s="227">
        <f>S1134*H1134</f>
        <v>0</v>
      </c>
      <c r="U1134" s="39"/>
      <c r="V1134" s="39"/>
      <c r="W1134" s="39"/>
      <c r="X1134" s="39"/>
      <c r="Y1134" s="39"/>
      <c r="Z1134" s="39"/>
      <c r="AA1134" s="39"/>
      <c r="AB1134" s="39"/>
      <c r="AC1134" s="39"/>
      <c r="AD1134" s="39"/>
      <c r="AE1134" s="39"/>
      <c r="AR1134" s="228" t="s">
        <v>407</v>
      </c>
      <c r="AT1134" s="228" t="s">
        <v>307</v>
      </c>
      <c r="AU1134" s="228" t="s">
        <v>88</v>
      </c>
      <c r="AY1134" s="18" t="s">
        <v>234</v>
      </c>
      <c r="BE1134" s="229">
        <f>IF(N1134="základní",J1134,0)</f>
        <v>0</v>
      </c>
      <c r="BF1134" s="229">
        <f>IF(N1134="snížená",J1134,0)</f>
        <v>0</v>
      </c>
      <c r="BG1134" s="229">
        <f>IF(N1134="zákl. přenesená",J1134,0)</f>
        <v>0</v>
      </c>
      <c r="BH1134" s="229">
        <f>IF(N1134="sníž. přenesená",J1134,0)</f>
        <v>0</v>
      </c>
      <c r="BI1134" s="229">
        <f>IF(N1134="nulová",J1134,0)</f>
        <v>0</v>
      </c>
      <c r="BJ1134" s="18" t="s">
        <v>86</v>
      </c>
      <c r="BK1134" s="229">
        <f>ROUND(I1134*H1134,2)</f>
        <v>0</v>
      </c>
      <c r="BL1134" s="18" t="s">
        <v>318</v>
      </c>
      <c r="BM1134" s="228" t="s">
        <v>1888</v>
      </c>
    </row>
    <row r="1135" s="13" customFormat="1">
      <c r="A1135" s="13"/>
      <c r="B1135" s="230"/>
      <c r="C1135" s="231"/>
      <c r="D1135" s="232" t="s">
        <v>242</v>
      </c>
      <c r="E1135" s="233" t="s">
        <v>1</v>
      </c>
      <c r="F1135" s="234" t="s">
        <v>1875</v>
      </c>
      <c r="G1135" s="231"/>
      <c r="H1135" s="235">
        <v>1</v>
      </c>
      <c r="I1135" s="236"/>
      <c r="J1135" s="231"/>
      <c r="K1135" s="231"/>
      <c r="L1135" s="237"/>
      <c r="M1135" s="238"/>
      <c r="N1135" s="239"/>
      <c r="O1135" s="239"/>
      <c r="P1135" s="239"/>
      <c r="Q1135" s="239"/>
      <c r="R1135" s="239"/>
      <c r="S1135" s="239"/>
      <c r="T1135" s="240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1" t="s">
        <v>242</v>
      </c>
      <c r="AU1135" s="241" t="s">
        <v>88</v>
      </c>
      <c r="AV1135" s="13" t="s">
        <v>88</v>
      </c>
      <c r="AW1135" s="13" t="s">
        <v>34</v>
      </c>
      <c r="AX1135" s="13" t="s">
        <v>78</v>
      </c>
      <c r="AY1135" s="241" t="s">
        <v>234</v>
      </c>
    </row>
    <row r="1136" s="14" customFormat="1">
      <c r="A1136" s="14"/>
      <c r="B1136" s="242"/>
      <c r="C1136" s="243"/>
      <c r="D1136" s="232" t="s">
        <v>242</v>
      </c>
      <c r="E1136" s="244" t="s">
        <v>1</v>
      </c>
      <c r="F1136" s="245" t="s">
        <v>244</v>
      </c>
      <c r="G1136" s="243"/>
      <c r="H1136" s="246">
        <v>1</v>
      </c>
      <c r="I1136" s="247"/>
      <c r="J1136" s="243"/>
      <c r="K1136" s="243"/>
      <c r="L1136" s="248"/>
      <c r="M1136" s="249"/>
      <c r="N1136" s="250"/>
      <c r="O1136" s="250"/>
      <c r="P1136" s="250"/>
      <c r="Q1136" s="250"/>
      <c r="R1136" s="250"/>
      <c r="S1136" s="250"/>
      <c r="T1136" s="251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2" t="s">
        <v>242</v>
      </c>
      <c r="AU1136" s="252" t="s">
        <v>88</v>
      </c>
      <c r="AV1136" s="14" t="s">
        <v>240</v>
      </c>
      <c r="AW1136" s="14" t="s">
        <v>34</v>
      </c>
      <c r="AX1136" s="14" t="s">
        <v>86</v>
      </c>
      <c r="AY1136" s="252" t="s">
        <v>234</v>
      </c>
    </row>
    <row r="1137" s="2" customFormat="1" ht="33" customHeight="1">
      <c r="A1137" s="39"/>
      <c r="B1137" s="40"/>
      <c r="C1137" s="274" t="s">
        <v>1889</v>
      </c>
      <c r="D1137" s="274" t="s">
        <v>307</v>
      </c>
      <c r="E1137" s="275" t="s">
        <v>1890</v>
      </c>
      <c r="F1137" s="276" t="s">
        <v>1891</v>
      </c>
      <c r="G1137" s="277" t="s">
        <v>321</v>
      </c>
      <c r="H1137" s="278">
        <v>3</v>
      </c>
      <c r="I1137" s="279"/>
      <c r="J1137" s="280">
        <f>ROUND(I1137*H1137,2)</f>
        <v>0</v>
      </c>
      <c r="K1137" s="276" t="s">
        <v>1</v>
      </c>
      <c r="L1137" s="281"/>
      <c r="M1137" s="282" t="s">
        <v>1</v>
      </c>
      <c r="N1137" s="283" t="s">
        <v>43</v>
      </c>
      <c r="O1137" s="92"/>
      <c r="P1137" s="226">
        <f>O1137*H1137</f>
        <v>0</v>
      </c>
      <c r="Q1137" s="226">
        <v>0.0195</v>
      </c>
      <c r="R1137" s="226">
        <f>Q1137*H1137</f>
        <v>0.058499999999999996</v>
      </c>
      <c r="S1137" s="226">
        <v>0</v>
      </c>
      <c r="T1137" s="227">
        <f>S1137*H1137</f>
        <v>0</v>
      </c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R1137" s="228" t="s">
        <v>407</v>
      </c>
      <c r="AT1137" s="228" t="s">
        <v>307</v>
      </c>
      <c r="AU1137" s="228" t="s">
        <v>88</v>
      </c>
      <c r="AY1137" s="18" t="s">
        <v>234</v>
      </c>
      <c r="BE1137" s="229">
        <f>IF(N1137="základní",J1137,0)</f>
        <v>0</v>
      </c>
      <c r="BF1137" s="229">
        <f>IF(N1137="snížená",J1137,0)</f>
        <v>0</v>
      </c>
      <c r="BG1137" s="229">
        <f>IF(N1137="zákl. přenesená",J1137,0)</f>
        <v>0</v>
      </c>
      <c r="BH1137" s="229">
        <f>IF(N1137="sníž. přenesená",J1137,0)</f>
        <v>0</v>
      </c>
      <c r="BI1137" s="229">
        <f>IF(N1137="nulová",J1137,0)</f>
        <v>0</v>
      </c>
      <c r="BJ1137" s="18" t="s">
        <v>86</v>
      </c>
      <c r="BK1137" s="229">
        <f>ROUND(I1137*H1137,2)</f>
        <v>0</v>
      </c>
      <c r="BL1137" s="18" t="s">
        <v>318</v>
      </c>
      <c r="BM1137" s="228" t="s">
        <v>1892</v>
      </c>
    </row>
    <row r="1138" s="13" customFormat="1">
      <c r="A1138" s="13"/>
      <c r="B1138" s="230"/>
      <c r="C1138" s="231"/>
      <c r="D1138" s="232" t="s">
        <v>242</v>
      </c>
      <c r="E1138" s="233" t="s">
        <v>1</v>
      </c>
      <c r="F1138" s="234" t="s">
        <v>1876</v>
      </c>
      <c r="G1138" s="231"/>
      <c r="H1138" s="235">
        <v>3</v>
      </c>
      <c r="I1138" s="236"/>
      <c r="J1138" s="231"/>
      <c r="K1138" s="231"/>
      <c r="L1138" s="237"/>
      <c r="M1138" s="238"/>
      <c r="N1138" s="239"/>
      <c r="O1138" s="239"/>
      <c r="P1138" s="239"/>
      <c r="Q1138" s="239"/>
      <c r="R1138" s="239"/>
      <c r="S1138" s="239"/>
      <c r="T1138" s="240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1" t="s">
        <v>242</v>
      </c>
      <c r="AU1138" s="241" t="s">
        <v>88</v>
      </c>
      <c r="AV1138" s="13" t="s">
        <v>88</v>
      </c>
      <c r="AW1138" s="13" t="s">
        <v>34</v>
      </c>
      <c r="AX1138" s="13" t="s">
        <v>78</v>
      </c>
      <c r="AY1138" s="241" t="s">
        <v>234</v>
      </c>
    </row>
    <row r="1139" s="14" customFormat="1">
      <c r="A1139" s="14"/>
      <c r="B1139" s="242"/>
      <c r="C1139" s="243"/>
      <c r="D1139" s="232" t="s">
        <v>242</v>
      </c>
      <c r="E1139" s="244" t="s">
        <v>1</v>
      </c>
      <c r="F1139" s="245" t="s">
        <v>244</v>
      </c>
      <c r="G1139" s="243"/>
      <c r="H1139" s="246">
        <v>3</v>
      </c>
      <c r="I1139" s="247"/>
      <c r="J1139" s="243"/>
      <c r="K1139" s="243"/>
      <c r="L1139" s="248"/>
      <c r="M1139" s="249"/>
      <c r="N1139" s="250"/>
      <c r="O1139" s="250"/>
      <c r="P1139" s="250"/>
      <c r="Q1139" s="250"/>
      <c r="R1139" s="250"/>
      <c r="S1139" s="250"/>
      <c r="T1139" s="251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2" t="s">
        <v>242</v>
      </c>
      <c r="AU1139" s="252" t="s">
        <v>88</v>
      </c>
      <c r="AV1139" s="14" t="s">
        <v>240</v>
      </c>
      <c r="AW1139" s="14" t="s">
        <v>34</v>
      </c>
      <c r="AX1139" s="14" t="s">
        <v>86</v>
      </c>
      <c r="AY1139" s="252" t="s">
        <v>234</v>
      </c>
    </row>
    <row r="1140" s="2" customFormat="1" ht="24.15" customHeight="1">
      <c r="A1140" s="39"/>
      <c r="B1140" s="40"/>
      <c r="C1140" s="217" t="s">
        <v>1893</v>
      </c>
      <c r="D1140" s="217" t="s">
        <v>236</v>
      </c>
      <c r="E1140" s="218" t="s">
        <v>1894</v>
      </c>
      <c r="F1140" s="219" t="s">
        <v>1895</v>
      </c>
      <c r="G1140" s="220" t="s">
        <v>321</v>
      </c>
      <c r="H1140" s="221">
        <v>1</v>
      </c>
      <c r="I1140" s="222"/>
      <c r="J1140" s="223">
        <f>ROUND(I1140*H1140,2)</f>
        <v>0</v>
      </c>
      <c r="K1140" s="219" t="s">
        <v>239</v>
      </c>
      <c r="L1140" s="45"/>
      <c r="M1140" s="224" t="s">
        <v>1</v>
      </c>
      <c r="N1140" s="225" t="s">
        <v>43</v>
      </c>
      <c r="O1140" s="92"/>
      <c r="P1140" s="226">
        <f>O1140*H1140</f>
        <v>0</v>
      </c>
      <c r="Q1140" s="226">
        <v>0</v>
      </c>
      <c r="R1140" s="226">
        <f>Q1140*H1140</f>
        <v>0</v>
      </c>
      <c r="S1140" s="226">
        <v>0</v>
      </c>
      <c r="T1140" s="227">
        <f>S1140*H1140</f>
        <v>0</v>
      </c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R1140" s="228" t="s">
        <v>318</v>
      </c>
      <c r="AT1140" s="228" t="s">
        <v>236</v>
      </c>
      <c r="AU1140" s="228" t="s">
        <v>88</v>
      </c>
      <c r="AY1140" s="18" t="s">
        <v>234</v>
      </c>
      <c r="BE1140" s="229">
        <f>IF(N1140="základní",J1140,0)</f>
        <v>0</v>
      </c>
      <c r="BF1140" s="229">
        <f>IF(N1140="snížená",J1140,0)</f>
        <v>0</v>
      </c>
      <c r="BG1140" s="229">
        <f>IF(N1140="zákl. přenesená",J1140,0)</f>
        <v>0</v>
      </c>
      <c r="BH1140" s="229">
        <f>IF(N1140="sníž. přenesená",J1140,0)</f>
        <v>0</v>
      </c>
      <c r="BI1140" s="229">
        <f>IF(N1140="nulová",J1140,0)</f>
        <v>0</v>
      </c>
      <c r="BJ1140" s="18" t="s">
        <v>86</v>
      </c>
      <c r="BK1140" s="229">
        <f>ROUND(I1140*H1140,2)</f>
        <v>0</v>
      </c>
      <c r="BL1140" s="18" t="s">
        <v>318</v>
      </c>
      <c r="BM1140" s="228" t="s">
        <v>1896</v>
      </c>
    </row>
    <row r="1141" s="13" customFormat="1">
      <c r="A1141" s="13"/>
      <c r="B1141" s="230"/>
      <c r="C1141" s="231"/>
      <c r="D1141" s="232" t="s">
        <v>242</v>
      </c>
      <c r="E1141" s="233" t="s">
        <v>1</v>
      </c>
      <c r="F1141" s="234" t="s">
        <v>1897</v>
      </c>
      <c r="G1141" s="231"/>
      <c r="H1141" s="235">
        <v>1</v>
      </c>
      <c r="I1141" s="236"/>
      <c r="J1141" s="231"/>
      <c r="K1141" s="231"/>
      <c r="L1141" s="237"/>
      <c r="M1141" s="238"/>
      <c r="N1141" s="239"/>
      <c r="O1141" s="239"/>
      <c r="P1141" s="239"/>
      <c r="Q1141" s="239"/>
      <c r="R1141" s="239"/>
      <c r="S1141" s="239"/>
      <c r="T1141" s="240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1" t="s">
        <v>242</v>
      </c>
      <c r="AU1141" s="241" t="s">
        <v>88</v>
      </c>
      <c r="AV1141" s="13" t="s">
        <v>88</v>
      </c>
      <c r="AW1141" s="13" t="s">
        <v>34</v>
      </c>
      <c r="AX1141" s="13" t="s">
        <v>78</v>
      </c>
      <c r="AY1141" s="241" t="s">
        <v>234</v>
      </c>
    </row>
    <row r="1142" s="14" customFormat="1">
      <c r="A1142" s="14"/>
      <c r="B1142" s="242"/>
      <c r="C1142" s="243"/>
      <c r="D1142" s="232" t="s">
        <v>242</v>
      </c>
      <c r="E1142" s="244" t="s">
        <v>1</v>
      </c>
      <c r="F1142" s="245" t="s">
        <v>244</v>
      </c>
      <c r="G1142" s="243"/>
      <c r="H1142" s="246">
        <v>1</v>
      </c>
      <c r="I1142" s="247"/>
      <c r="J1142" s="243"/>
      <c r="K1142" s="243"/>
      <c r="L1142" s="248"/>
      <c r="M1142" s="249"/>
      <c r="N1142" s="250"/>
      <c r="O1142" s="250"/>
      <c r="P1142" s="250"/>
      <c r="Q1142" s="250"/>
      <c r="R1142" s="250"/>
      <c r="S1142" s="250"/>
      <c r="T1142" s="251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2" t="s">
        <v>242</v>
      </c>
      <c r="AU1142" s="252" t="s">
        <v>88</v>
      </c>
      <c r="AV1142" s="14" t="s">
        <v>240</v>
      </c>
      <c r="AW1142" s="14" t="s">
        <v>34</v>
      </c>
      <c r="AX1142" s="14" t="s">
        <v>86</v>
      </c>
      <c r="AY1142" s="252" t="s">
        <v>234</v>
      </c>
    </row>
    <row r="1143" s="2" customFormat="1" ht="37.8" customHeight="1">
      <c r="A1143" s="39"/>
      <c r="B1143" s="40"/>
      <c r="C1143" s="274" t="s">
        <v>1898</v>
      </c>
      <c r="D1143" s="274" t="s">
        <v>307</v>
      </c>
      <c r="E1143" s="275" t="s">
        <v>1899</v>
      </c>
      <c r="F1143" s="276" t="s">
        <v>1900</v>
      </c>
      <c r="G1143" s="277" t="s">
        <v>321</v>
      </c>
      <c r="H1143" s="278">
        <v>1</v>
      </c>
      <c r="I1143" s="279"/>
      <c r="J1143" s="280">
        <f>ROUND(I1143*H1143,2)</f>
        <v>0</v>
      </c>
      <c r="K1143" s="276" t="s">
        <v>239</v>
      </c>
      <c r="L1143" s="281"/>
      <c r="M1143" s="282" t="s">
        <v>1</v>
      </c>
      <c r="N1143" s="283" t="s">
        <v>43</v>
      </c>
      <c r="O1143" s="92"/>
      <c r="P1143" s="226">
        <f>O1143*H1143</f>
        <v>0</v>
      </c>
      <c r="Q1143" s="226">
        <v>0.042999999999999997</v>
      </c>
      <c r="R1143" s="226">
        <f>Q1143*H1143</f>
        <v>0.042999999999999997</v>
      </c>
      <c r="S1143" s="226">
        <v>0</v>
      </c>
      <c r="T1143" s="227">
        <f>S1143*H1143</f>
        <v>0</v>
      </c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R1143" s="228" t="s">
        <v>407</v>
      </c>
      <c r="AT1143" s="228" t="s">
        <v>307</v>
      </c>
      <c r="AU1143" s="228" t="s">
        <v>88</v>
      </c>
      <c r="AY1143" s="18" t="s">
        <v>234</v>
      </c>
      <c r="BE1143" s="229">
        <f>IF(N1143="základní",J1143,0)</f>
        <v>0</v>
      </c>
      <c r="BF1143" s="229">
        <f>IF(N1143="snížená",J1143,0)</f>
        <v>0</v>
      </c>
      <c r="BG1143" s="229">
        <f>IF(N1143="zákl. přenesená",J1143,0)</f>
        <v>0</v>
      </c>
      <c r="BH1143" s="229">
        <f>IF(N1143="sníž. přenesená",J1143,0)</f>
        <v>0</v>
      </c>
      <c r="BI1143" s="229">
        <f>IF(N1143="nulová",J1143,0)</f>
        <v>0</v>
      </c>
      <c r="BJ1143" s="18" t="s">
        <v>86</v>
      </c>
      <c r="BK1143" s="229">
        <f>ROUND(I1143*H1143,2)</f>
        <v>0</v>
      </c>
      <c r="BL1143" s="18" t="s">
        <v>318</v>
      </c>
      <c r="BM1143" s="228" t="s">
        <v>1901</v>
      </c>
    </row>
    <row r="1144" s="2" customFormat="1" ht="24.15" customHeight="1">
      <c r="A1144" s="39"/>
      <c r="B1144" s="40"/>
      <c r="C1144" s="217" t="s">
        <v>1902</v>
      </c>
      <c r="D1144" s="217" t="s">
        <v>236</v>
      </c>
      <c r="E1144" s="218" t="s">
        <v>1903</v>
      </c>
      <c r="F1144" s="219" t="s">
        <v>1904</v>
      </c>
      <c r="G1144" s="220" t="s">
        <v>321</v>
      </c>
      <c r="H1144" s="221">
        <v>1</v>
      </c>
      <c r="I1144" s="222"/>
      <c r="J1144" s="223">
        <f>ROUND(I1144*H1144,2)</f>
        <v>0</v>
      </c>
      <c r="K1144" s="219" t="s">
        <v>239</v>
      </c>
      <c r="L1144" s="45"/>
      <c r="M1144" s="224" t="s">
        <v>1</v>
      </c>
      <c r="N1144" s="225" t="s">
        <v>43</v>
      </c>
      <c r="O1144" s="92"/>
      <c r="P1144" s="226">
        <f>O1144*H1144</f>
        <v>0</v>
      </c>
      <c r="Q1144" s="226">
        <v>0.00085999999999999998</v>
      </c>
      <c r="R1144" s="226">
        <f>Q1144*H1144</f>
        <v>0.00085999999999999998</v>
      </c>
      <c r="S1144" s="226">
        <v>0</v>
      </c>
      <c r="T1144" s="227">
        <f>S1144*H1144</f>
        <v>0</v>
      </c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R1144" s="228" t="s">
        <v>318</v>
      </c>
      <c r="AT1144" s="228" t="s">
        <v>236</v>
      </c>
      <c r="AU1144" s="228" t="s">
        <v>88</v>
      </c>
      <c r="AY1144" s="18" t="s">
        <v>234</v>
      </c>
      <c r="BE1144" s="229">
        <f>IF(N1144="základní",J1144,0)</f>
        <v>0</v>
      </c>
      <c r="BF1144" s="229">
        <f>IF(N1144="snížená",J1144,0)</f>
        <v>0</v>
      </c>
      <c r="BG1144" s="229">
        <f>IF(N1144="zákl. přenesená",J1144,0)</f>
        <v>0</v>
      </c>
      <c r="BH1144" s="229">
        <f>IF(N1144="sníž. přenesená",J1144,0)</f>
        <v>0</v>
      </c>
      <c r="BI1144" s="229">
        <f>IF(N1144="nulová",J1144,0)</f>
        <v>0</v>
      </c>
      <c r="BJ1144" s="18" t="s">
        <v>86</v>
      </c>
      <c r="BK1144" s="229">
        <f>ROUND(I1144*H1144,2)</f>
        <v>0</v>
      </c>
      <c r="BL1144" s="18" t="s">
        <v>318</v>
      </c>
      <c r="BM1144" s="228" t="s">
        <v>1905</v>
      </c>
    </row>
    <row r="1145" s="13" customFormat="1">
      <c r="A1145" s="13"/>
      <c r="B1145" s="230"/>
      <c r="C1145" s="231"/>
      <c r="D1145" s="232" t="s">
        <v>242</v>
      </c>
      <c r="E1145" s="233" t="s">
        <v>1</v>
      </c>
      <c r="F1145" s="234" t="s">
        <v>1906</v>
      </c>
      <c r="G1145" s="231"/>
      <c r="H1145" s="235">
        <v>1</v>
      </c>
      <c r="I1145" s="236"/>
      <c r="J1145" s="231"/>
      <c r="K1145" s="231"/>
      <c r="L1145" s="237"/>
      <c r="M1145" s="238"/>
      <c r="N1145" s="239"/>
      <c r="O1145" s="239"/>
      <c r="P1145" s="239"/>
      <c r="Q1145" s="239"/>
      <c r="R1145" s="239"/>
      <c r="S1145" s="239"/>
      <c r="T1145" s="240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1" t="s">
        <v>242</v>
      </c>
      <c r="AU1145" s="241" t="s">
        <v>88</v>
      </c>
      <c r="AV1145" s="13" t="s">
        <v>88</v>
      </c>
      <c r="AW1145" s="13" t="s">
        <v>34</v>
      </c>
      <c r="AX1145" s="13" t="s">
        <v>86</v>
      </c>
      <c r="AY1145" s="241" t="s">
        <v>234</v>
      </c>
    </row>
    <row r="1146" s="2" customFormat="1" ht="49.05" customHeight="1">
      <c r="A1146" s="39"/>
      <c r="B1146" s="40"/>
      <c r="C1146" s="274" t="s">
        <v>1907</v>
      </c>
      <c r="D1146" s="274" t="s">
        <v>307</v>
      </c>
      <c r="E1146" s="275" t="s">
        <v>1908</v>
      </c>
      <c r="F1146" s="276" t="s">
        <v>1909</v>
      </c>
      <c r="G1146" s="277" t="s">
        <v>321</v>
      </c>
      <c r="H1146" s="278">
        <v>1</v>
      </c>
      <c r="I1146" s="279"/>
      <c r="J1146" s="280">
        <f>ROUND(I1146*H1146,2)</f>
        <v>0</v>
      </c>
      <c r="K1146" s="276" t="s">
        <v>1</v>
      </c>
      <c r="L1146" s="281"/>
      <c r="M1146" s="282" t="s">
        <v>1</v>
      </c>
      <c r="N1146" s="283" t="s">
        <v>43</v>
      </c>
      <c r="O1146" s="92"/>
      <c r="P1146" s="226">
        <f>O1146*H1146</f>
        <v>0</v>
      </c>
      <c r="Q1146" s="226">
        <v>0.042000000000000003</v>
      </c>
      <c r="R1146" s="226">
        <f>Q1146*H1146</f>
        <v>0.042000000000000003</v>
      </c>
      <c r="S1146" s="226">
        <v>0</v>
      </c>
      <c r="T1146" s="227">
        <f>S1146*H1146</f>
        <v>0</v>
      </c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  <c r="AR1146" s="228" t="s">
        <v>407</v>
      </c>
      <c r="AT1146" s="228" t="s">
        <v>307</v>
      </c>
      <c r="AU1146" s="228" t="s">
        <v>88</v>
      </c>
      <c r="AY1146" s="18" t="s">
        <v>234</v>
      </c>
      <c r="BE1146" s="229">
        <f>IF(N1146="základní",J1146,0)</f>
        <v>0</v>
      </c>
      <c r="BF1146" s="229">
        <f>IF(N1146="snížená",J1146,0)</f>
        <v>0</v>
      </c>
      <c r="BG1146" s="229">
        <f>IF(N1146="zákl. přenesená",J1146,0)</f>
        <v>0</v>
      </c>
      <c r="BH1146" s="229">
        <f>IF(N1146="sníž. přenesená",J1146,0)</f>
        <v>0</v>
      </c>
      <c r="BI1146" s="229">
        <f>IF(N1146="nulová",J1146,0)</f>
        <v>0</v>
      </c>
      <c r="BJ1146" s="18" t="s">
        <v>86</v>
      </c>
      <c r="BK1146" s="229">
        <f>ROUND(I1146*H1146,2)</f>
        <v>0</v>
      </c>
      <c r="BL1146" s="18" t="s">
        <v>318</v>
      </c>
      <c r="BM1146" s="228" t="s">
        <v>1910</v>
      </c>
    </row>
    <row r="1147" s="2" customFormat="1" ht="24.15" customHeight="1">
      <c r="A1147" s="39"/>
      <c r="B1147" s="40"/>
      <c r="C1147" s="217" t="s">
        <v>1911</v>
      </c>
      <c r="D1147" s="217" t="s">
        <v>236</v>
      </c>
      <c r="E1147" s="218" t="s">
        <v>1912</v>
      </c>
      <c r="F1147" s="219" t="s">
        <v>1913</v>
      </c>
      <c r="G1147" s="220" t="s">
        <v>321</v>
      </c>
      <c r="H1147" s="221">
        <v>1</v>
      </c>
      <c r="I1147" s="222"/>
      <c r="J1147" s="223">
        <f>ROUND(I1147*H1147,2)</f>
        <v>0</v>
      </c>
      <c r="K1147" s="219" t="s">
        <v>239</v>
      </c>
      <c r="L1147" s="45"/>
      <c r="M1147" s="224" t="s">
        <v>1</v>
      </c>
      <c r="N1147" s="225" t="s">
        <v>43</v>
      </c>
      <c r="O1147" s="92"/>
      <c r="P1147" s="226">
        <f>O1147*H1147</f>
        <v>0</v>
      </c>
      <c r="Q1147" s="226">
        <v>0.00091</v>
      </c>
      <c r="R1147" s="226">
        <f>Q1147*H1147</f>
        <v>0.00091</v>
      </c>
      <c r="S1147" s="226">
        <v>0</v>
      </c>
      <c r="T1147" s="227">
        <f>S1147*H1147</f>
        <v>0</v>
      </c>
      <c r="U1147" s="39"/>
      <c r="V1147" s="39"/>
      <c r="W1147" s="39"/>
      <c r="X1147" s="39"/>
      <c r="Y1147" s="39"/>
      <c r="Z1147" s="39"/>
      <c r="AA1147" s="39"/>
      <c r="AB1147" s="39"/>
      <c r="AC1147" s="39"/>
      <c r="AD1147" s="39"/>
      <c r="AE1147" s="39"/>
      <c r="AR1147" s="228" t="s">
        <v>318</v>
      </c>
      <c r="AT1147" s="228" t="s">
        <v>236</v>
      </c>
      <c r="AU1147" s="228" t="s">
        <v>88</v>
      </c>
      <c r="AY1147" s="18" t="s">
        <v>234</v>
      </c>
      <c r="BE1147" s="229">
        <f>IF(N1147="základní",J1147,0)</f>
        <v>0</v>
      </c>
      <c r="BF1147" s="229">
        <f>IF(N1147="snížená",J1147,0)</f>
        <v>0</v>
      </c>
      <c r="BG1147" s="229">
        <f>IF(N1147="zákl. přenesená",J1147,0)</f>
        <v>0</v>
      </c>
      <c r="BH1147" s="229">
        <f>IF(N1147="sníž. přenesená",J1147,0)</f>
        <v>0</v>
      </c>
      <c r="BI1147" s="229">
        <f>IF(N1147="nulová",J1147,0)</f>
        <v>0</v>
      </c>
      <c r="BJ1147" s="18" t="s">
        <v>86</v>
      </c>
      <c r="BK1147" s="229">
        <f>ROUND(I1147*H1147,2)</f>
        <v>0</v>
      </c>
      <c r="BL1147" s="18" t="s">
        <v>318</v>
      </c>
      <c r="BM1147" s="228" t="s">
        <v>1914</v>
      </c>
    </row>
    <row r="1148" s="13" customFormat="1">
      <c r="A1148" s="13"/>
      <c r="B1148" s="230"/>
      <c r="C1148" s="231"/>
      <c r="D1148" s="232" t="s">
        <v>242</v>
      </c>
      <c r="E1148" s="233" t="s">
        <v>1</v>
      </c>
      <c r="F1148" s="234" t="s">
        <v>1915</v>
      </c>
      <c r="G1148" s="231"/>
      <c r="H1148" s="235">
        <v>1</v>
      </c>
      <c r="I1148" s="236"/>
      <c r="J1148" s="231"/>
      <c r="K1148" s="231"/>
      <c r="L1148" s="237"/>
      <c r="M1148" s="238"/>
      <c r="N1148" s="239"/>
      <c r="O1148" s="239"/>
      <c r="P1148" s="239"/>
      <c r="Q1148" s="239"/>
      <c r="R1148" s="239"/>
      <c r="S1148" s="239"/>
      <c r="T1148" s="240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1" t="s">
        <v>242</v>
      </c>
      <c r="AU1148" s="241" t="s">
        <v>88</v>
      </c>
      <c r="AV1148" s="13" t="s">
        <v>88</v>
      </c>
      <c r="AW1148" s="13" t="s">
        <v>34</v>
      </c>
      <c r="AX1148" s="13" t="s">
        <v>86</v>
      </c>
      <c r="AY1148" s="241" t="s">
        <v>234</v>
      </c>
    </row>
    <row r="1149" s="2" customFormat="1" ht="44.25" customHeight="1">
      <c r="A1149" s="39"/>
      <c r="B1149" s="40"/>
      <c r="C1149" s="274" t="s">
        <v>1916</v>
      </c>
      <c r="D1149" s="274" t="s">
        <v>307</v>
      </c>
      <c r="E1149" s="275" t="s">
        <v>1917</v>
      </c>
      <c r="F1149" s="276" t="s">
        <v>1918</v>
      </c>
      <c r="G1149" s="277" t="s">
        <v>1848</v>
      </c>
      <c r="H1149" s="278">
        <v>1</v>
      </c>
      <c r="I1149" s="279"/>
      <c r="J1149" s="280">
        <f>ROUND(I1149*H1149,2)</f>
        <v>0</v>
      </c>
      <c r="K1149" s="276" t="s">
        <v>1</v>
      </c>
      <c r="L1149" s="281"/>
      <c r="M1149" s="282" t="s">
        <v>1</v>
      </c>
      <c r="N1149" s="283" t="s">
        <v>43</v>
      </c>
      <c r="O1149" s="92"/>
      <c r="P1149" s="226">
        <f>O1149*H1149</f>
        <v>0</v>
      </c>
      <c r="Q1149" s="226">
        <v>0</v>
      </c>
      <c r="R1149" s="226">
        <f>Q1149*H1149</f>
        <v>0</v>
      </c>
      <c r="S1149" s="226">
        <v>0</v>
      </c>
      <c r="T1149" s="227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28" t="s">
        <v>407</v>
      </c>
      <c r="AT1149" s="228" t="s">
        <v>307</v>
      </c>
      <c r="AU1149" s="228" t="s">
        <v>88</v>
      </c>
      <c r="AY1149" s="18" t="s">
        <v>234</v>
      </c>
      <c r="BE1149" s="229">
        <f>IF(N1149="základní",J1149,0)</f>
        <v>0</v>
      </c>
      <c r="BF1149" s="229">
        <f>IF(N1149="snížená",J1149,0)</f>
        <v>0</v>
      </c>
      <c r="BG1149" s="229">
        <f>IF(N1149="zákl. přenesená",J1149,0)</f>
        <v>0</v>
      </c>
      <c r="BH1149" s="229">
        <f>IF(N1149="sníž. přenesená",J1149,0)</f>
        <v>0</v>
      </c>
      <c r="BI1149" s="229">
        <f>IF(N1149="nulová",J1149,0)</f>
        <v>0</v>
      </c>
      <c r="BJ1149" s="18" t="s">
        <v>86</v>
      </c>
      <c r="BK1149" s="229">
        <f>ROUND(I1149*H1149,2)</f>
        <v>0</v>
      </c>
      <c r="BL1149" s="18" t="s">
        <v>318</v>
      </c>
      <c r="BM1149" s="228" t="s">
        <v>1919</v>
      </c>
    </row>
    <row r="1150" s="2" customFormat="1" ht="24.15" customHeight="1">
      <c r="A1150" s="39"/>
      <c r="B1150" s="40"/>
      <c r="C1150" s="217" t="s">
        <v>1920</v>
      </c>
      <c r="D1150" s="217" t="s">
        <v>236</v>
      </c>
      <c r="E1150" s="218" t="s">
        <v>1921</v>
      </c>
      <c r="F1150" s="219" t="s">
        <v>1922</v>
      </c>
      <c r="G1150" s="220" t="s">
        <v>321</v>
      </c>
      <c r="H1150" s="221">
        <v>1.2</v>
      </c>
      <c r="I1150" s="222"/>
      <c r="J1150" s="223">
        <f>ROUND(I1150*H1150,2)</f>
        <v>0</v>
      </c>
      <c r="K1150" s="219" t="s">
        <v>239</v>
      </c>
      <c r="L1150" s="45"/>
      <c r="M1150" s="224" t="s">
        <v>1</v>
      </c>
      <c r="N1150" s="225" t="s">
        <v>43</v>
      </c>
      <c r="O1150" s="92"/>
      <c r="P1150" s="226">
        <f>O1150*H1150</f>
        <v>0</v>
      </c>
      <c r="Q1150" s="226">
        <v>0</v>
      </c>
      <c r="R1150" s="226">
        <f>Q1150*H1150</f>
        <v>0</v>
      </c>
      <c r="S1150" s="226">
        <v>0</v>
      </c>
      <c r="T1150" s="227">
        <f>S1150*H1150</f>
        <v>0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28" t="s">
        <v>318</v>
      </c>
      <c r="AT1150" s="228" t="s">
        <v>236</v>
      </c>
      <c r="AU1150" s="228" t="s">
        <v>88</v>
      </c>
      <c r="AY1150" s="18" t="s">
        <v>234</v>
      </c>
      <c r="BE1150" s="229">
        <f>IF(N1150="základní",J1150,0)</f>
        <v>0</v>
      </c>
      <c r="BF1150" s="229">
        <f>IF(N1150="snížená",J1150,0)</f>
        <v>0</v>
      </c>
      <c r="BG1150" s="229">
        <f>IF(N1150="zákl. přenesená",J1150,0)</f>
        <v>0</v>
      </c>
      <c r="BH1150" s="229">
        <f>IF(N1150="sníž. přenesená",J1150,0)</f>
        <v>0</v>
      </c>
      <c r="BI1150" s="229">
        <f>IF(N1150="nulová",J1150,0)</f>
        <v>0</v>
      </c>
      <c r="BJ1150" s="18" t="s">
        <v>86</v>
      </c>
      <c r="BK1150" s="229">
        <f>ROUND(I1150*H1150,2)</f>
        <v>0</v>
      </c>
      <c r="BL1150" s="18" t="s">
        <v>318</v>
      </c>
      <c r="BM1150" s="228" t="s">
        <v>1923</v>
      </c>
    </row>
    <row r="1151" s="13" customFormat="1">
      <c r="A1151" s="13"/>
      <c r="B1151" s="230"/>
      <c r="C1151" s="231"/>
      <c r="D1151" s="232" t="s">
        <v>242</v>
      </c>
      <c r="E1151" s="233" t="s">
        <v>1</v>
      </c>
      <c r="F1151" s="234" t="s">
        <v>1924</v>
      </c>
      <c r="G1151" s="231"/>
      <c r="H1151" s="235">
        <v>1.2</v>
      </c>
      <c r="I1151" s="236"/>
      <c r="J1151" s="231"/>
      <c r="K1151" s="231"/>
      <c r="L1151" s="237"/>
      <c r="M1151" s="238"/>
      <c r="N1151" s="239"/>
      <c r="O1151" s="239"/>
      <c r="P1151" s="239"/>
      <c r="Q1151" s="239"/>
      <c r="R1151" s="239"/>
      <c r="S1151" s="239"/>
      <c r="T1151" s="240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41" t="s">
        <v>242</v>
      </c>
      <c r="AU1151" s="241" t="s">
        <v>88</v>
      </c>
      <c r="AV1151" s="13" t="s">
        <v>88</v>
      </c>
      <c r="AW1151" s="13" t="s">
        <v>34</v>
      </c>
      <c r="AX1151" s="13" t="s">
        <v>78</v>
      </c>
      <c r="AY1151" s="241" t="s">
        <v>234</v>
      </c>
    </row>
    <row r="1152" s="14" customFormat="1">
      <c r="A1152" s="14"/>
      <c r="B1152" s="242"/>
      <c r="C1152" s="243"/>
      <c r="D1152" s="232" t="s">
        <v>242</v>
      </c>
      <c r="E1152" s="244" t="s">
        <v>1</v>
      </c>
      <c r="F1152" s="245" t="s">
        <v>244</v>
      </c>
      <c r="G1152" s="243"/>
      <c r="H1152" s="246">
        <v>1.2</v>
      </c>
      <c r="I1152" s="247"/>
      <c r="J1152" s="243"/>
      <c r="K1152" s="243"/>
      <c r="L1152" s="248"/>
      <c r="M1152" s="249"/>
      <c r="N1152" s="250"/>
      <c r="O1152" s="250"/>
      <c r="P1152" s="250"/>
      <c r="Q1152" s="250"/>
      <c r="R1152" s="250"/>
      <c r="S1152" s="250"/>
      <c r="T1152" s="251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2" t="s">
        <v>242</v>
      </c>
      <c r="AU1152" s="252" t="s">
        <v>88</v>
      </c>
      <c r="AV1152" s="14" t="s">
        <v>240</v>
      </c>
      <c r="AW1152" s="14" t="s">
        <v>34</v>
      </c>
      <c r="AX1152" s="14" t="s">
        <v>86</v>
      </c>
      <c r="AY1152" s="252" t="s">
        <v>234</v>
      </c>
    </row>
    <row r="1153" s="2" customFormat="1" ht="24.15" customHeight="1">
      <c r="A1153" s="39"/>
      <c r="B1153" s="40"/>
      <c r="C1153" s="274" t="s">
        <v>1925</v>
      </c>
      <c r="D1153" s="274" t="s">
        <v>307</v>
      </c>
      <c r="E1153" s="275" t="s">
        <v>1926</v>
      </c>
      <c r="F1153" s="276" t="s">
        <v>1927</v>
      </c>
      <c r="G1153" s="277" t="s">
        <v>96</v>
      </c>
      <c r="H1153" s="278">
        <v>1.26</v>
      </c>
      <c r="I1153" s="279"/>
      <c r="J1153" s="280">
        <f>ROUND(I1153*H1153,2)</f>
        <v>0</v>
      </c>
      <c r="K1153" s="276" t="s">
        <v>239</v>
      </c>
      <c r="L1153" s="281"/>
      <c r="M1153" s="282" t="s">
        <v>1</v>
      </c>
      <c r="N1153" s="283" t="s">
        <v>43</v>
      </c>
      <c r="O1153" s="92"/>
      <c r="P1153" s="226">
        <f>O1153*H1153</f>
        <v>0</v>
      </c>
      <c r="Q1153" s="226">
        <v>0.0060000000000000001</v>
      </c>
      <c r="R1153" s="226">
        <f>Q1153*H1153</f>
        <v>0.0075599999999999999</v>
      </c>
      <c r="S1153" s="226">
        <v>0</v>
      </c>
      <c r="T1153" s="227">
        <f>S1153*H1153</f>
        <v>0</v>
      </c>
      <c r="U1153" s="39"/>
      <c r="V1153" s="39"/>
      <c r="W1153" s="39"/>
      <c r="X1153" s="39"/>
      <c r="Y1153" s="39"/>
      <c r="Z1153" s="39"/>
      <c r="AA1153" s="39"/>
      <c r="AB1153" s="39"/>
      <c r="AC1153" s="39"/>
      <c r="AD1153" s="39"/>
      <c r="AE1153" s="39"/>
      <c r="AR1153" s="228" t="s">
        <v>407</v>
      </c>
      <c r="AT1153" s="228" t="s">
        <v>307</v>
      </c>
      <c r="AU1153" s="228" t="s">
        <v>88</v>
      </c>
      <c r="AY1153" s="18" t="s">
        <v>234</v>
      </c>
      <c r="BE1153" s="229">
        <f>IF(N1153="základní",J1153,0)</f>
        <v>0</v>
      </c>
      <c r="BF1153" s="229">
        <f>IF(N1153="snížená",J1153,0)</f>
        <v>0</v>
      </c>
      <c r="BG1153" s="229">
        <f>IF(N1153="zákl. přenesená",J1153,0)</f>
        <v>0</v>
      </c>
      <c r="BH1153" s="229">
        <f>IF(N1153="sníž. přenesená",J1153,0)</f>
        <v>0</v>
      </c>
      <c r="BI1153" s="229">
        <f>IF(N1153="nulová",J1153,0)</f>
        <v>0</v>
      </c>
      <c r="BJ1153" s="18" t="s">
        <v>86</v>
      </c>
      <c r="BK1153" s="229">
        <f>ROUND(I1153*H1153,2)</f>
        <v>0</v>
      </c>
      <c r="BL1153" s="18" t="s">
        <v>318</v>
      </c>
      <c r="BM1153" s="228" t="s">
        <v>1928</v>
      </c>
    </row>
    <row r="1154" s="13" customFormat="1">
      <c r="A1154" s="13"/>
      <c r="B1154" s="230"/>
      <c r="C1154" s="231"/>
      <c r="D1154" s="232" t="s">
        <v>242</v>
      </c>
      <c r="E1154" s="231"/>
      <c r="F1154" s="234" t="s">
        <v>1929</v>
      </c>
      <c r="G1154" s="231"/>
      <c r="H1154" s="235">
        <v>1.26</v>
      </c>
      <c r="I1154" s="236"/>
      <c r="J1154" s="231"/>
      <c r="K1154" s="231"/>
      <c r="L1154" s="237"/>
      <c r="M1154" s="238"/>
      <c r="N1154" s="239"/>
      <c r="O1154" s="239"/>
      <c r="P1154" s="239"/>
      <c r="Q1154" s="239"/>
      <c r="R1154" s="239"/>
      <c r="S1154" s="239"/>
      <c r="T1154" s="240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1" t="s">
        <v>242</v>
      </c>
      <c r="AU1154" s="241" t="s">
        <v>88</v>
      </c>
      <c r="AV1154" s="13" t="s">
        <v>88</v>
      </c>
      <c r="AW1154" s="13" t="s">
        <v>4</v>
      </c>
      <c r="AX1154" s="13" t="s">
        <v>86</v>
      </c>
      <c r="AY1154" s="241" t="s">
        <v>234</v>
      </c>
    </row>
    <row r="1155" s="2" customFormat="1" ht="24.15" customHeight="1">
      <c r="A1155" s="39"/>
      <c r="B1155" s="40"/>
      <c r="C1155" s="274" t="s">
        <v>1930</v>
      </c>
      <c r="D1155" s="274" t="s">
        <v>307</v>
      </c>
      <c r="E1155" s="275" t="s">
        <v>1931</v>
      </c>
      <c r="F1155" s="276" t="s">
        <v>1932</v>
      </c>
      <c r="G1155" s="277" t="s">
        <v>837</v>
      </c>
      <c r="H1155" s="278">
        <v>1</v>
      </c>
      <c r="I1155" s="279"/>
      <c r="J1155" s="280">
        <f>ROUND(I1155*H1155,2)</f>
        <v>0</v>
      </c>
      <c r="K1155" s="276" t="s">
        <v>239</v>
      </c>
      <c r="L1155" s="281"/>
      <c r="M1155" s="282" t="s">
        <v>1</v>
      </c>
      <c r="N1155" s="283" t="s">
        <v>43</v>
      </c>
      <c r="O1155" s="92"/>
      <c r="P1155" s="226">
        <f>O1155*H1155</f>
        <v>0</v>
      </c>
      <c r="Q1155" s="226">
        <v>6.0000000000000002E-05</v>
      </c>
      <c r="R1155" s="226">
        <f>Q1155*H1155</f>
        <v>6.0000000000000002E-05</v>
      </c>
      <c r="S1155" s="226">
        <v>0</v>
      </c>
      <c r="T1155" s="227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28" t="s">
        <v>407</v>
      </c>
      <c r="AT1155" s="228" t="s">
        <v>307</v>
      </c>
      <c r="AU1155" s="228" t="s">
        <v>88</v>
      </c>
      <c r="AY1155" s="18" t="s">
        <v>234</v>
      </c>
      <c r="BE1155" s="229">
        <f>IF(N1155="základní",J1155,0)</f>
        <v>0</v>
      </c>
      <c r="BF1155" s="229">
        <f>IF(N1155="snížená",J1155,0)</f>
        <v>0</v>
      </c>
      <c r="BG1155" s="229">
        <f>IF(N1155="zákl. přenesená",J1155,0)</f>
        <v>0</v>
      </c>
      <c r="BH1155" s="229">
        <f>IF(N1155="sníž. přenesená",J1155,0)</f>
        <v>0</v>
      </c>
      <c r="BI1155" s="229">
        <f>IF(N1155="nulová",J1155,0)</f>
        <v>0</v>
      </c>
      <c r="BJ1155" s="18" t="s">
        <v>86</v>
      </c>
      <c r="BK1155" s="229">
        <f>ROUND(I1155*H1155,2)</f>
        <v>0</v>
      </c>
      <c r="BL1155" s="18" t="s">
        <v>318</v>
      </c>
      <c r="BM1155" s="228" t="s">
        <v>1933</v>
      </c>
    </row>
    <row r="1156" s="2" customFormat="1" ht="24.15" customHeight="1">
      <c r="A1156" s="39"/>
      <c r="B1156" s="40"/>
      <c r="C1156" s="217" t="s">
        <v>1934</v>
      </c>
      <c r="D1156" s="217" t="s">
        <v>236</v>
      </c>
      <c r="E1156" s="218" t="s">
        <v>1935</v>
      </c>
      <c r="F1156" s="219" t="s">
        <v>1936</v>
      </c>
      <c r="G1156" s="220" t="s">
        <v>321</v>
      </c>
      <c r="H1156" s="221">
        <v>19.199999999999999</v>
      </c>
      <c r="I1156" s="222"/>
      <c r="J1156" s="223">
        <f>ROUND(I1156*H1156,2)</f>
        <v>0</v>
      </c>
      <c r="K1156" s="219" t="s">
        <v>239</v>
      </c>
      <c r="L1156" s="45"/>
      <c r="M1156" s="224" t="s">
        <v>1</v>
      </c>
      <c r="N1156" s="225" t="s">
        <v>43</v>
      </c>
      <c r="O1156" s="92"/>
      <c r="P1156" s="226">
        <f>O1156*H1156</f>
        <v>0</v>
      </c>
      <c r="Q1156" s="226">
        <v>0</v>
      </c>
      <c r="R1156" s="226">
        <f>Q1156*H1156</f>
        <v>0</v>
      </c>
      <c r="S1156" s="226">
        <v>0</v>
      </c>
      <c r="T1156" s="227">
        <f>S1156*H1156</f>
        <v>0</v>
      </c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R1156" s="228" t="s">
        <v>318</v>
      </c>
      <c r="AT1156" s="228" t="s">
        <v>236</v>
      </c>
      <c r="AU1156" s="228" t="s">
        <v>88</v>
      </c>
      <c r="AY1156" s="18" t="s">
        <v>234</v>
      </c>
      <c r="BE1156" s="229">
        <f>IF(N1156="základní",J1156,0)</f>
        <v>0</v>
      </c>
      <c r="BF1156" s="229">
        <f>IF(N1156="snížená",J1156,0)</f>
        <v>0</v>
      </c>
      <c r="BG1156" s="229">
        <f>IF(N1156="zákl. přenesená",J1156,0)</f>
        <v>0</v>
      </c>
      <c r="BH1156" s="229">
        <f>IF(N1156="sníž. přenesená",J1156,0)</f>
        <v>0</v>
      </c>
      <c r="BI1156" s="229">
        <f>IF(N1156="nulová",J1156,0)</f>
        <v>0</v>
      </c>
      <c r="BJ1156" s="18" t="s">
        <v>86</v>
      </c>
      <c r="BK1156" s="229">
        <f>ROUND(I1156*H1156,2)</f>
        <v>0</v>
      </c>
      <c r="BL1156" s="18" t="s">
        <v>318</v>
      </c>
      <c r="BM1156" s="228" t="s">
        <v>1937</v>
      </c>
    </row>
    <row r="1157" s="13" customFormat="1">
      <c r="A1157" s="13"/>
      <c r="B1157" s="230"/>
      <c r="C1157" s="231"/>
      <c r="D1157" s="232" t="s">
        <v>242</v>
      </c>
      <c r="E1157" s="233" t="s">
        <v>1</v>
      </c>
      <c r="F1157" s="234" t="s">
        <v>1938</v>
      </c>
      <c r="G1157" s="231"/>
      <c r="H1157" s="235">
        <v>19.199999999999999</v>
      </c>
      <c r="I1157" s="236"/>
      <c r="J1157" s="231"/>
      <c r="K1157" s="231"/>
      <c r="L1157" s="237"/>
      <c r="M1157" s="238"/>
      <c r="N1157" s="239"/>
      <c r="O1157" s="239"/>
      <c r="P1157" s="239"/>
      <c r="Q1157" s="239"/>
      <c r="R1157" s="239"/>
      <c r="S1157" s="239"/>
      <c r="T1157" s="240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41" t="s">
        <v>242</v>
      </c>
      <c r="AU1157" s="241" t="s">
        <v>88</v>
      </c>
      <c r="AV1157" s="13" t="s">
        <v>88</v>
      </c>
      <c r="AW1157" s="13" t="s">
        <v>34</v>
      </c>
      <c r="AX1157" s="13" t="s">
        <v>78</v>
      </c>
      <c r="AY1157" s="241" t="s">
        <v>234</v>
      </c>
    </row>
    <row r="1158" s="14" customFormat="1">
      <c r="A1158" s="14"/>
      <c r="B1158" s="242"/>
      <c r="C1158" s="243"/>
      <c r="D1158" s="232" t="s">
        <v>242</v>
      </c>
      <c r="E1158" s="244" t="s">
        <v>1</v>
      </c>
      <c r="F1158" s="245" t="s">
        <v>244</v>
      </c>
      <c r="G1158" s="243"/>
      <c r="H1158" s="246">
        <v>19.199999999999999</v>
      </c>
      <c r="I1158" s="247"/>
      <c r="J1158" s="243"/>
      <c r="K1158" s="243"/>
      <c r="L1158" s="248"/>
      <c r="M1158" s="249"/>
      <c r="N1158" s="250"/>
      <c r="O1158" s="250"/>
      <c r="P1158" s="250"/>
      <c r="Q1158" s="250"/>
      <c r="R1158" s="250"/>
      <c r="S1158" s="250"/>
      <c r="T1158" s="251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2" t="s">
        <v>242</v>
      </c>
      <c r="AU1158" s="252" t="s">
        <v>88</v>
      </c>
      <c r="AV1158" s="14" t="s">
        <v>240</v>
      </c>
      <c r="AW1158" s="14" t="s">
        <v>34</v>
      </c>
      <c r="AX1158" s="14" t="s">
        <v>86</v>
      </c>
      <c r="AY1158" s="252" t="s">
        <v>234</v>
      </c>
    </row>
    <row r="1159" s="2" customFormat="1" ht="24.15" customHeight="1">
      <c r="A1159" s="39"/>
      <c r="B1159" s="40"/>
      <c r="C1159" s="274" t="s">
        <v>1939</v>
      </c>
      <c r="D1159" s="274" t="s">
        <v>307</v>
      </c>
      <c r="E1159" s="275" t="s">
        <v>1926</v>
      </c>
      <c r="F1159" s="276" t="s">
        <v>1927</v>
      </c>
      <c r="G1159" s="277" t="s">
        <v>96</v>
      </c>
      <c r="H1159" s="278">
        <v>20.16</v>
      </c>
      <c r="I1159" s="279"/>
      <c r="J1159" s="280">
        <f>ROUND(I1159*H1159,2)</f>
        <v>0</v>
      </c>
      <c r="K1159" s="276" t="s">
        <v>239</v>
      </c>
      <c r="L1159" s="281"/>
      <c r="M1159" s="282" t="s">
        <v>1</v>
      </c>
      <c r="N1159" s="283" t="s">
        <v>43</v>
      </c>
      <c r="O1159" s="92"/>
      <c r="P1159" s="226">
        <f>O1159*H1159</f>
        <v>0</v>
      </c>
      <c r="Q1159" s="226">
        <v>0.0060000000000000001</v>
      </c>
      <c r="R1159" s="226">
        <f>Q1159*H1159</f>
        <v>0.12096</v>
      </c>
      <c r="S1159" s="226">
        <v>0</v>
      </c>
      <c r="T1159" s="227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28" t="s">
        <v>407</v>
      </c>
      <c r="AT1159" s="228" t="s">
        <v>307</v>
      </c>
      <c r="AU1159" s="228" t="s">
        <v>88</v>
      </c>
      <c r="AY1159" s="18" t="s">
        <v>234</v>
      </c>
      <c r="BE1159" s="229">
        <f>IF(N1159="základní",J1159,0)</f>
        <v>0</v>
      </c>
      <c r="BF1159" s="229">
        <f>IF(N1159="snížená",J1159,0)</f>
        <v>0</v>
      </c>
      <c r="BG1159" s="229">
        <f>IF(N1159="zákl. přenesená",J1159,0)</f>
        <v>0</v>
      </c>
      <c r="BH1159" s="229">
        <f>IF(N1159="sníž. přenesená",J1159,0)</f>
        <v>0</v>
      </c>
      <c r="BI1159" s="229">
        <f>IF(N1159="nulová",J1159,0)</f>
        <v>0</v>
      </c>
      <c r="BJ1159" s="18" t="s">
        <v>86</v>
      </c>
      <c r="BK1159" s="229">
        <f>ROUND(I1159*H1159,2)</f>
        <v>0</v>
      </c>
      <c r="BL1159" s="18" t="s">
        <v>318</v>
      </c>
      <c r="BM1159" s="228" t="s">
        <v>1940</v>
      </c>
    </row>
    <row r="1160" s="13" customFormat="1">
      <c r="A1160" s="13"/>
      <c r="B1160" s="230"/>
      <c r="C1160" s="231"/>
      <c r="D1160" s="232" t="s">
        <v>242</v>
      </c>
      <c r="E1160" s="231"/>
      <c r="F1160" s="234" t="s">
        <v>1941</v>
      </c>
      <c r="G1160" s="231"/>
      <c r="H1160" s="235">
        <v>20.16</v>
      </c>
      <c r="I1160" s="236"/>
      <c r="J1160" s="231"/>
      <c r="K1160" s="231"/>
      <c r="L1160" s="237"/>
      <c r="M1160" s="238"/>
      <c r="N1160" s="239"/>
      <c r="O1160" s="239"/>
      <c r="P1160" s="239"/>
      <c r="Q1160" s="239"/>
      <c r="R1160" s="239"/>
      <c r="S1160" s="239"/>
      <c r="T1160" s="240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41" t="s">
        <v>242</v>
      </c>
      <c r="AU1160" s="241" t="s">
        <v>88</v>
      </c>
      <c r="AV1160" s="13" t="s">
        <v>88</v>
      </c>
      <c r="AW1160" s="13" t="s">
        <v>4</v>
      </c>
      <c r="AX1160" s="13" t="s">
        <v>86</v>
      </c>
      <c r="AY1160" s="241" t="s">
        <v>234</v>
      </c>
    </row>
    <row r="1161" s="2" customFormat="1" ht="24.15" customHeight="1">
      <c r="A1161" s="39"/>
      <c r="B1161" s="40"/>
      <c r="C1161" s="274" t="s">
        <v>1942</v>
      </c>
      <c r="D1161" s="274" t="s">
        <v>307</v>
      </c>
      <c r="E1161" s="275" t="s">
        <v>1931</v>
      </c>
      <c r="F1161" s="276" t="s">
        <v>1932</v>
      </c>
      <c r="G1161" s="277" t="s">
        <v>837</v>
      </c>
      <c r="H1161" s="278">
        <v>8</v>
      </c>
      <c r="I1161" s="279"/>
      <c r="J1161" s="280">
        <f>ROUND(I1161*H1161,2)</f>
        <v>0</v>
      </c>
      <c r="K1161" s="276" t="s">
        <v>239</v>
      </c>
      <c r="L1161" s="281"/>
      <c r="M1161" s="282" t="s">
        <v>1</v>
      </c>
      <c r="N1161" s="283" t="s">
        <v>43</v>
      </c>
      <c r="O1161" s="92"/>
      <c r="P1161" s="226">
        <f>O1161*H1161</f>
        <v>0</v>
      </c>
      <c r="Q1161" s="226">
        <v>6.0000000000000002E-05</v>
      </c>
      <c r="R1161" s="226">
        <f>Q1161*H1161</f>
        <v>0.00048000000000000001</v>
      </c>
      <c r="S1161" s="226">
        <v>0</v>
      </c>
      <c r="T1161" s="227">
        <f>S1161*H1161</f>
        <v>0</v>
      </c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R1161" s="228" t="s">
        <v>407</v>
      </c>
      <c r="AT1161" s="228" t="s">
        <v>307</v>
      </c>
      <c r="AU1161" s="228" t="s">
        <v>88</v>
      </c>
      <c r="AY1161" s="18" t="s">
        <v>234</v>
      </c>
      <c r="BE1161" s="229">
        <f>IF(N1161="základní",J1161,0)</f>
        <v>0</v>
      </c>
      <c r="BF1161" s="229">
        <f>IF(N1161="snížená",J1161,0)</f>
        <v>0</v>
      </c>
      <c r="BG1161" s="229">
        <f>IF(N1161="zákl. přenesená",J1161,0)</f>
        <v>0</v>
      </c>
      <c r="BH1161" s="229">
        <f>IF(N1161="sníž. přenesená",J1161,0)</f>
        <v>0</v>
      </c>
      <c r="BI1161" s="229">
        <f>IF(N1161="nulová",J1161,0)</f>
        <v>0</v>
      </c>
      <c r="BJ1161" s="18" t="s">
        <v>86</v>
      </c>
      <c r="BK1161" s="229">
        <f>ROUND(I1161*H1161,2)</f>
        <v>0</v>
      </c>
      <c r="BL1161" s="18" t="s">
        <v>318</v>
      </c>
      <c r="BM1161" s="228" t="s">
        <v>1943</v>
      </c>
    </row>
    <row r="1162" s="2" customFormat="1" ht="24.15" customHeight="1">
      <c r="A1162" s="39"/>
      <c r="B1162" s="40"/>
      <c r="C1162" s="217" t="s">
        <v>1944</v>
      </c>
      <c r="D1162" s="217" t="s">
        <v>236</v>
      </c>
      <c r="E1162" s="218" t="s">
        <v>1945</v>
      </c>
      <c r="F1162" s="219" t="s">
        <v>1946</v>
      </c>
      <c r="G1162" s="220" t="s">
        <v>978</v>
      </c>
      <c r="H1162" s="288"/>
      <c r="I1162" s="222"/>
      <c r="J1162" s="223">
        <f>ROUND(I1162*H1162,2)</f>
        <v>0</v>
      </c>
      <c r="K1162" s="219" t="s">
        <v>239</v>
      </c>
      <c r="L1162" s="45"/>
      <c r="M1162" s="224" t="s">
        <v>1</v>
      </c>
      <c r="N1162" s="225" t="s">
        <v>43</v>
      </c>
      <c r="O1162" s="92"/>
      <c r="P1162" s="226">
        <f>O1162*H1162</f>
        <v>0</v>
      </c>
      <c r="Q1162" s="226">
        <v>0</v>
      </c>
      <c r="R1162" s="226">
        <f>Q1162*H1162</f>
        <v>0</v>
      </c>
      <c r="S1162" s="226">
        <v>0</v>
      </c>
      <c r="T1162" s="227">
        <f>S1162*H1162</f>
        <v>0</v>
      </c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R1162" s="228" t="s">
        <v>318</v>
      </c>
      <c r="AT1162" s="228" t="s">
        <v>236</v>
      </c>
      <c r="AU1162" s="228" t="s">
        <v>88</v>
      </c>
      <c r="AY1162" s="18" t="s">
        <v>234</v>
      </c>
      <c r="BE1162" s="229">
        <f>IF(N1162="základní",J1162,0)</f>
        <v>0</v>
      </c>
      <c r="BF1162" s="229">
        <f>IF(N1162="snížená",J1162,0)</f>
        <v>0</v>
      </c>
      <c r="BG1162" s="229">
        <f>IF(N1162="zákl. přenesená",J1162,0)</f>
        <v>0</v>
      </c>
      <c r="BH1162" s="229">
        <f>IF(N1162="sníž. přenesená",J1162,0)</f>
        <v>0</v>
      </c>
      <c r="BI1162" s="229">
        <f>IF(N1162="nulová",J1162,0)</f>
        <v>0</v>
      </c>
      <c r="BJ1162" s="18" t="s">
        <v>86</v>
      </c>
      <c r="BK1162" s="229">
        <f>ROUND(I1162*H1162,2)</f>
        <v>0</v>
      </c>
      <c r="BL1162" s="18" t="s">
        <v>318</v>
      </c>
      <c r="BM1162" s="228" t="s">
        <v>1947</v>
      </c>
    </row>
    <row r="1163" s="2" customFormat="1" ht="24.15" customHeight="1">
      <c r="A1163" s="39"/>
      <c r="B1163" s="40"/>
      <c r="C1163" s="217" t="s">
        <v>1948</v>
      </c>
      <c r="D1163" s="217" t="s">
        <v>236</v>
      </c>
      <c r="E1163" s="218" t="s">
        <v>1949</v>
      </c>
      <c r="F1163" s="219" t="s">
        <v>1950</v>
      </c>
      <c r="G1163" s="220" t="s">
        <v>978</v>
      </c>
      <c r="H1163" s="288"/>
      <c r="I1163" s="222"/>
      <c r="J1163" s="223">
        <f>ROUND(I1163*H1163,2)</f>
        <v>0</v>
      </c>
      <c r="K1163" s="219" t="s">
        <v>239</v>
      </c>
      <c r="L1163" s="45"/>
      <c r="M1163" s="224" t="s">
        <v>1</v>
      </c>
      <c r="N1163" s="225" t="s">
        <v>43</v>
      </c>
      <c r="O1163" s="92"/>
      <c r="P1163" s="226">
        <f>O1163*H1163</f>
        <v>0</v>
      </c>
      <c r="Q1163" s="226">
        <v>0</v>
      </c>
      <c r="R1163" s="226">
        <f>Q1163*H1163</f>
        <v>0</v>
      </c>
      <c r="S1163" s="226">
        <v>0</v>
      </c>
      <c r="T1163" s="227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28" t="s">
        <v>318</v>
      </c>
      <c r="AT1163" s="228" t="s">
        <v>236</v>
      </c>
      <c r="AU1163" s="228" t="s">
        <v>88</v>
      </c>
      <c r="AY1163" s="18" t="s">
        <v>234</v>
      </c>
      <c r="BE1163" s="229">
        <f>IF(N1163="základní",J1163,0)</f>
        <v>0</v>
      </c>
      <c r="BF1163" s="229">
        <f>IF(N1163="snížená",J1163,0)</f>
        <v>0</v>
      </c>
      <c r="BG1163" s="229">
        <f>IF(N1163="zákl. přenesená",J1163,0)</f>
        <v>0</v>
      </c>
      <c r="BH1163" s="229">
        <f>IF(N1163="sníž. přenesená",J1163,0)</f>
        <v>0</v>
      </c>
      <c r="BI1163" s="229">
        <f>IF(N1163="nulová",J1163,0)</f>
        <v>0</v>
      </c>
      <c r="BJ1163" s="18" t="s">
        <v>86</v>
      </c>
      <c r="BK1163" s="229">
        <f>ROUND(I1163*H1163,2)</f>
        <v>0</v>
      </c>
      <c r="BL1163" s="18" t="s">
        <v>318</v>
      </c>
      <c r="BM1163" s="228" t="s">
        <v>1951</v>
      </c>
    </row>
    <row r="1164" s="12" customFormat="1" ht="22.8" customHeight="1">
      <c r="A1164" s="12"/>
      <c r="B1164" s="201"/>
      <c r="C1164" s="202"/>
      <c r="D1164" s="203" t="s">
        <v>77</v>
      </c>
      <c r="E1164" s="215" t="s">
        <v>1952</v>
      </c>
      <c r="F1164" s="215" t="s">
        <v>1953</v>
      </c>
      <c r="G1164" s="202"/>
      <c r="H1164" s="202"/>
      <c r="I1164" s="205"/>
      <c r="J1164" s="216">
        <f>BK1164</f>
        <v>0</v>
      </c>
      <c r="K1164" s="202"/>
      <c r="L1164" s="207"/>
      <c r="M1164" s="208"/>
      <c r="N1164" s="209"/>
      <c r="O1164" s="209"/>
      <c r="P1164" s="210">
        <f>SUM(P1165:P1211)</f>
        <v>0</v>
      </c>
      <c r="Q1164" s="209"/>
      <c r="R1164" s="210">
        <f>SUM(R1165:R1211)</f>
        <v>0.087417999999999996</v>
      </c>
      <c r="S1164" s="209"/>
      <c r="T1164" s="211">
        <f>SUM(T1165:T1211)</f>
        <v>0</v>
      </c>
      <c r="U1164" s="12"/>
      <c r="V1164" s="12"/>
      <c r="W1164" s="12"/>
      <c r="X1164" s="12"/>
      <c r="Y1164" s="12"/>
      <c r="Z1164" s="12"/>
      <c r="AA1164" s="12"/>
      <c r="AB1164" s="12"/>
      <c r="AC1164" s="12"/>
      <c r="AD1164" s="12"/>
      <c r="AE1164" s="12"/>
      <c r="AR1164" s="212" t="s">
        <v>88</v>
      </c>
      <c r="AT1164" s="213" t="s">
        <v>77</v>
      </c>
      <c r="AU1164" s="213" t="s">
        <v>86</v>
      </c>
      <c r="AY1164" s="212" t="s">
        <v>234</v>
      </c>
      <c r="BK1164" s="214">
        <f>SUM(BK1165:BK1211)</f>
        <v>0</v>
      </c>
    </row>
    <row r="1165" s="2" customFormat="1" ht="24.15" customHeight="1">
      <c r="A1165" s="39"/>
      <c r="B1165" s="40"/>
      <c r="C1165" s="217" t="s">
        <v>1954</v>
      </c>
      <c r="D1165" s="217" t="s">
        <v>236</v>
      </c>
      <c r="E1165" s="218" t="s">
        <v>1955</v>
      </c>
      <c r="F1165" s="219" t="s">
        <v>1956</v>
      </c>
      <c r="G1165" s="220" t="s">
        <v>96</v>
      </c>
      <c r="H1165" s="221">
        <v>7.9199999999999999</v>
      </c>
      <c r="I1165" s="222"/>
      <c r="J1165" s="223">
        <f>ROUND(I1165*H1165,2)</f>
        <v>0</v>
      </c>
      <c r="K1165" s="219" t="s">
        <v>239</v>
      </c>
      <c r="L1165" s="45"/>
      <c r="M1165" s="224" t="s">
        <v>1</v>
      </c>
      <c r="N1165" s="225" t="s">
        <v>43</v>
      </c>
      <c r="O1165" s="92"/>
      <c r="P1165" s="226">
        <f>O1165*H1165</f>
        <v>0</v>
      </c>
      <c r="Q1165" s="226">
        <v>0.00040000000000000002</v>
      </c>
      <c r="R1165" s="226">
        <f>Q1165*H1165</f>
        <v>0.0031680000000000002</v>
      </c>
      <c r="S1165" s="226">
        <v>0</v>
      </c>
      <c r="T1165" s="227">
        <f>S1165*H1165</f>
        <v>0</v>
      </c>
      <c r="U1165" s="39"/>
      <c r="V1165" s="39"/>
      <c r="W1165" s="39"/>
      <c r="X1165" s="39"/>
      <c r="Y1165" s="39"/>
      <c r="Z1165" s="39"/>
      <c r="AA1165" s="39"/>
      <c r="AB1165" s="39"/>
      <c r="AC1165" s="39"/>
      <c r="AD1165" s="39"/>
      <c r="AE1165" s="39"/>
      <c r="AR1165" s="228" t="s">
        <v>318</v>
      </c>
      <c r="AT1165" s="228" t="s">
        <v>236</v>
      </c>
      <c r="AU1165" s="228" t="s">
        <v>88</v>
      </c>
      <c r="AY1165" s="18" t="s">
        <v>234</v>
      </c>
      <c r="BE1165" s="229">
        <f>IF(N1165="základní",J1165,0)</f>
        <v>0</v>
      </c>
      <c r="BF1165" s="229">
        <f>IF(N1165="snížená",J1165,0)</f>
        <v>0</v>
      </c>
      <c r="BG1165" s="229">
        <f>IF(N1165="zákl. přenesená",J1165,0)</f>
        <v>0</v>
      </c>
      <c r="BH1165" s="229">
        <f>IF(N1165="sníž. přenesená",J1165,0)</f>
        <v>0</v>
      </c>
      <c r="BI1165" s="229">
        <f>IF(N1165="nulová",J1165,0)</f>
        <v>0</v>
      </c>
      <c r="BJ1165" s="18" t="s">
        <v>86</v>
      </c>
      <c r="BK1165" s="229">
        <f>ROUND(I1165*H1165,2)</f>
        <v>0</v>
      </c>
      <c r="BL1165" s="18" t="s">
        <v>318</v>
      </c>
      <c r="BM1165" s="228" t="s">
        <v>1957</v>
      </c>
    </row>
    <row r="1166" s="13" customFormat="1">
      <c r="A1166" s="13"/>
      <c r="B1166" s="230"/>
      <c r="C1166" s="231"/>
      <c r="D1166" s="232" t="s">
        <v>242</v>
      </c>
      <c r="E1166" s="233" t="s">
        <v>1</v>
      </c>
      <c r="F1166" s="234" t="s">
        <v>1958</v>
      </c>
      <c r="G1166" s="231"/>
      <c r="H1166" s="235">
        <v>7.9199999999999999</v>
      </c>
      <c r="I1166" s="236"/>
      <c r="J1166" s="231"/>
      <c r="K1166" s="231"/>
      <c r="L1166" s="237"/>
      <c r="M1166" s="238"/>
      <c r="N1166" s="239"/>
      <c r="O1166" s="239"/>
      <c r="P1166" s="239"/>
      <c r="Q1166" s="239"/>
      <c r="R1166" s="239"/>
      <c r="S1166" s="239"/>
      <c r="T1166" s="240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1" t="s">
        <v>242</v>
      </c>
      <c r="AU1166" s="241" t="s">
        <v>88</v>
      </c>
      <c r="AV1166" s="13" t="s">
        <v>88</v>
      </c>
      <c r="AW1166" s="13" t="s">
        <v>34</v>
      </c>
      <c r="AX1166" s="13" t="s">
        <v>78</v>
      </c>
      <c r="AY1166" s="241" t="s">
        <v>234</v>
      </c>
    </row>
    <row r="1167" s="14" customFormat="1">
      <c r="A1167" s="14"/>
      <c r="B1167" s="242"/>
      <c r="C1167" s="243"/>
      <c r="D1167" s="232" t="s">
        <v>242</v>
      </c>
      <c r="E1167" s="244" t="s">
        <v>1</v>
      </c>
      <c r="F1167" s="245" t="s">
        <v>244</v>
      </c>
      <c r="G1167" s="243"/>
      <c r="H1167" s="246">
        <v>7.9199999999999999</v>
      </c>
      <c r="I1167" s="247"/>
      <c r="J1167" s="243"/>
      <c r="K1167" s="243"/>
      <c r="L1167" s="248"/>
      <c r="M1167" s="249"/>
      <c r="N1167" s="250"/>
      <c r="O1167" s="250"/>
      <c r="P1167" s="250"/>
      <c r="Q1167" s="250"/>
      <c r="R1167" s="250"/>
      <c r="S1167" s="250"/>
      <c r="T1167" s="251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2" t="s">
        <v>242</v>
      </c>
      <c r="AU1167" s="252" t="s">
        <v>88</v>
      </c>
      <c r="AV1167" s="14" t="s">
        <v>240</v>
      </c>
      <c r="AW1167" s="14" t="s">
        <v>34</v>
      </c>
      <c r="AX1167" s="14" t="s">
        <v>86</v>
      </c>
      <c r="AY1167" s="252" t="s">
        <v>234</v>
      </c>
    </row>
    <row r="1168" s="2" customFormat="1" ht="37.8" customHeight="1">
      <c r="A1168" s="39"/>
      <c r="B1168" s="40"/>
      <c r="C1168" s="274" t="s">
        <v>1959</v>
      </c>
      <c r="D1168" s="274" t="s">
        <v>307</v>
      </c>
      <c r="E1168" s="275" t="s">
        <v>1960</v>
      </c>
      <c r="F1168" s="276" t="s">
        <v>1961</v>
      </c>
      <c r="G1168" s="277" t="s">
        <v>96</v>
      </c>
      <c r="H1168" s="278">
        <v>7.9199999999999999</v>
      </c>
      <c r="I1168" s="279"/>
      <c r="J1168" s="280">
        <f>ROUND(I1168*H1168,2)</f>
        <v>0</v>
      </c>
      <c r="K1168" s="276" t="s">
        <v>1</v>
      </c>
      <c r="L1168" s="281"/>
      <c r="M1168" s="282" t="s">
        <v>1</v>
      </c>
      <c r="N1168" s="283" t="s">
        <v>43</v>
      </c>
      <c r="O1168" s="92"/>
      <c r="P1168" s="226">
        <f>O1168*H1168</f>
        <v>0</v>
      </c>
      <c r="Q1168" s="226">
        <v>0</v>
      </c>
      <c r="R1168" s="226">
        <f>Q1168*H1168</f>
        <v>0</v>
      </c>
      <c r="S1168" s="226">
        <v>0</v>
      </c>
      <c r="T1168" s="227">
        <f>S1168*H1168</f>
        <v>0</v>
      </c>
      <c r="U1168" s="39"/>
      <c r="V1168" s="39"/>
      <c r="W1168" s="39"/>
      <c r="X1168" s="39"/>
      <c r="Y1168" s="39"/>
      <c r="Z1168" s="39"/>
      <c r="AA1168" s="39"/>
      <c r="AB1168" s="39"/>
      <c r="AC1168" s="39"/>
      <c r="AD1168" s="39"/>
      <c r="AE1168" s="39"/>
      <c r="AR1168" s="228" t="s">
        <v>407</v>
      </c>
      <c r="AT1168" s="228" t="s">
        <v>307</v>
      </c>
      <c r="AU1168" s="228" t="s">
        <v>88</v>
      </c>
      <c r="AY1168" s="18" t="s">
        <v>234</v>
      </c>
      <c r="BE1168" s="229">
        <f>IF(N1168="základní",J1168,0)</f>
        <v>0</v>
      </c>
      <c r="BF1168" s="229">
        <f>IF(N1168="snížená",J1168,0)</f>
        <v>0</v>
      </c>
      <c r="BG1168" s="229">
        <f>IF(N1168="zákl. přenesená",J1168,0)</f>
        <v>0</v>
      </c>
      <c r="BH1168" s="229">
        <f>IF(N1168="sníž. přenesená",J1168,0)</f>
        <v>0</v>
      </c>
      <c r="BI1168" s="229">
        <f>IF(N1168="nulová",J1168,0)</f>
        <v>0</v>
      </c>
      <c r="BJ1168" s="18" t="s">
        <v>86</v>
      </c>
      <c r="BK1168" s="229">
        <f>ROUND(I1168*H1168,2)</f>
        <v>0</v>
      </c>
      <c r="BL1168" s="18" t="s">
        <v>318</v>
      </c>
      <c r="BM1168" s="228" t="s">
        <v>1962</v>
      </c>
    </row>
    <row r="1169" s="2" customFormat="1">
      <c r="A1169" s="39"/>
      <c r="B1169" s="40"/>
      <c r="C1169" s="41"/>
      <c r="D1169" s="232" t="s">
        <v>881</v>
      </c>
      <c r="E1169" s="41"/>
      <c r="F1169" s="284" t="s">
        <v>1963</v>
      </c>
      <c r="G1169" s="41"/>
      <c r="H1169" s="41"/>
      <c r="I1169" s="285"/>
      <c r="J1169" s="41"/>
      <c r="K1169" s="41"/>
      <c r="L1169" s="45"/>
      <c r="M1169" s="286"/>
      <c r="N1169" s="287"/>
      <c r="O1169" s="92"/>
      <c r="P1169" s="92"/>
      <c r="Q1169" s="92"/>
      <c r="R1169" s="92"/>
      <c r="S1169" s="92"/>
      <c r="T1169" s="93"/>
      <c r="U1169" s="39"/>
      <c r="V1169" s="39"/>
      <c r="W1169" s="39"/>
      <c r="X1169" s="39"/>
      <c r="Y1169" s="39"/>
      <c r="Z1169" s="39"/>
      <c r="AA1169" s="39"/>
      <c r="AB1169" s="39"/>
      <c r="AC1169" s="39"/>
      <c r="AD1169" s="39"/>
      <c r="AE1169" s="39"/>
      <c r="AT1169" s="18" t="s">
        <v>881</v>
      </c>
      <c r="AU1169" s="18" t="s">
        <v>88</v>
      </c>
    </row>
    <row r="1170" s="2" customFormat="1" ht="24.15" customHeight="1">
      <c r="A1170" s="39"/>
      <c r="B1170" s="40"/>
      <c r="C1170" s="217" t="s">
        <v>1964</v>
      </c>
      <c r="D1170" s="217" t="s">
        <v>236</v>
      </c>
      <c r="E1170" s="218" t="s">
        <v>1965</v>
      </c>
      <c r="F1170" s="219" t="s">
        <v>1966</v>
      </c>
      <c r="G1170" s="220" t="s">
        <v>131</v>
      </c>
      <c r="H1170" s="221">
        <v>4.0800000000000001</v>
      </c>
      <c r="I1170" s="222"/>
      <c r="J1170" s="223">
        <f>ROUND(I1170*H1170,2)</f>
        <v>0</v>
      </c>
      <c r="K1170" s="219" t="s">
        <v>239</v>
      </c>
      <c r="L1170" s="45"/>
      <c r="M1170" s="224" t="s">
        <v>1</v>
      </c>
      <c r="N1170" s="225" t="s">
        <v>43</v>
      </c>
      <c r="O1170" s="92"/>
      <c r="P1170" s="226">
        <f>O1170*H1170</f>
        <v>0</v>
      </c>
      <c r="Q1170" s="226">
        <v>0</v>
      </c>
      <c r="R1170" s="226">
        <f>Q1170*H1170</f>
        <v>0</v>
      </c>
      <c r="S1170" s="226">
        <v>0</v>
      </c>
      <c r="T1170" s="227">
        <f>S1170*H1170</f>
        <v>0</v>
      </c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R1170" s="228" t="s">
        <v>318</v>
      </c>
      <c r="AT1170" s="228" t="s">
        <v>236</v>
      </c>
      <c r="AU1170" s="228" t="s">
        <v>88</v>
      </c>
      <c r="AY1170" s="18" t="s">
        <v>234</v>
      </c>
      <c r="BE1170" s="229">
        <f>IF(N1170="základní",J1170,0)</f>
        <v>0</v>
      </c>
      <c r="BF1170" s="229">
        <f>IF(N1170="snížená",J1170,0)</f>
        <v>0</v>
      </c>
      <c r="BG1170" s="229">
        <f>IF(N1170="zákl. přenesená",J1170,0)</f>
        <v>0</v>
      </c>
      <c r="BH1170" s="229">
        <f>IF(N1170="sníž. přenesená",J1170,0)</f>
        <v>0</v>
      </c>
      <c r="BI1170" s="229">
        <f>IF(N1170="nulová",J1170,0)</f>
        <v>0</v>
      </c>
      <c r="BJ1170" s="18" t="s">
        <v>86</v>
      </c>
      <c r="BK1170" s="229">
        <f>ROUND(I1170*H1170,2)</f>
        <v>0</v>
      </c>
      <c r="BL1170" s="18" t="s">
        <v>318</v>
      </c>
      <c r="BM1170" s="228" t="s">
        <v>1967</v>
      </c>
    </row>
    <row r="1171" s="16" customFormat="1">
      <c r="A1171" s="16"/>
      <c r="B1171" s="264"/>
      <c r="C1171" s="265"/>
      <c r="D1171" s="232" t="s">
        <v>242</v>
      </c>
      <c r="E1171" s="266" t="s">
        <v>1</v>
      </c>
      <c r="F1171" s="267" t="s">
        <v>401</v>
      </c>
      <c r="G1171" s="265"/>
      <c r="H1171" s="266" t="s">
        <v>1</v>
      </c>
      <c r="I1171" s="268"/>
      <c r="J1171" s="265"/>
      <c r="K1171" s="265"/>
      <c r="L1171" s="269"/>
      <c r="M1171" s="270"/>
      <c r="N1171" s="271"/>
      <c r="O1171" s="271"/>
      <c r="P1171" s="271"/>
      <c r="Q1171" s="271"/>
      <c r="R1171" s="271"/>
      <c r="S1171" s="271"/>
      <c r="T1171" s="272"/>
      <c r="U1171" s="16"/>
      <c r="V1171" s="16"/>
      <c r="W1171" s="16"/>
      <c r="X1171" s="16"/>
      <c r="Y1171" s="16"/>
      <c r="Z1171" s="16"/>
      <c r="AA1171" s="16"/>
      <c r="AB1171" s="16"/>
      <c r="AC1171" s="16"/>
      <c r="AD1171" s="16"/>
      <c r="AE1171" s="16"/>
      <c r="AT1171" s="273" t="s">
        <v>242</v>
      </c>
      <c r="AU1171" s="273" t="s">
        <v>88</v>
      </c>
      <c r="AV1171" s="16" t="s">
        <v>86</v>
      </c>
      <c r="AW1171" s="16" t="s">
        <v>34</v>
      </c>
      <c r="AX1171" s="16" t="s">
        <v>78</v>
      </c>
      <c r="AY1171" s="273" t="s">
        <v>234</v>
      </c>
    </row>
    <row r="1172" s="13" customFormat="1">
      <c r="A1172" s="13"/>
      <c r="B1172" s="230"/>
      <c r="C1172" s="231"/>
      <c r="D1172" s="232" t="s">
        <v>242</v>
      </c>
      <c r="E1172" s="233" t="s">
        <v>1</v>
      </c>
      <c r="F1172" s="234" t="s">
        <v>136</v>
      </c>
      <c r="G1172" s="231"/>
      <c r="H1172" s="235">
        <v>0.95999999999999996</v>
      </c>
      <c r="I1172" s="236"/>
      <c r="J1172" s="231"/>
      <c r="K1172" s="231"/>
      <c r="L1172" s="237"/>
      <c r="M1172" s="238"/>
      <c r="N1172" s="239"/>
      <c r="O1172" s="239"/>
      <c r="P1172" s="239"/>
      <c r="Q1172" s="239"/>
      <c r="R1172" s="239"/>
      <c r="S1172" s="239"/>
      <c r="T1172" s="240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1" t="s">
        <v>242</v>
      </c>
      <c r="AU1172" s="241" t="s">
        <v>88</v>
      </c>
      <c r="AV1172" s="13" t="s">
        <v>88</v>
      </c>
      <c r="AW1172" s="13" t="s">
        <v>34</v>
      </c>
      <c r="AX1172" s="13" t="s">
        <v>78</v>
      </c>
      <c r="AY1172" s="241" t="s">
        <v>234</v>
      </c>
    </row>
    <row r="1173" s="16" customFormat="1">
      <c r="A1173" s="16"/>
      <c r="B1173" s="264"/>
      <c r="C1173" s="265"/>
      <c r="D1173" s="232" t="s">
        <v>242</v>
      </c>
      <c r="E1173" s="266" t="s">
        <v>1</v>
      </c>
      <c r="F1173" s="267" t="s">
        <v>403</v>
      </c>
      <c r="G1173" s="265"/>
      <c r="H1173" s="266" t="s">
        <v>1</v>
      </c>
      <c r="I1173" s="268"/>
      <c r="J1173" s="265"/>
      <c r="K1173" s="265"/>
      <c r="L1173" s="269"/>
      <c r="M1173" s="270"/>
      <c r="N1173" s="271"/>
      <c r="O1173" s="271"/>
      <c r="P1173" s="271"/>
      <c r="Q1173" s="271"/>
      <c r="R1173" s="271"/>
      <c r="S1173" s="271"/>
      <c r="T1173" s="272"/>
      <c r="U1173" s="16"/>
      <c r="V1173" s="16"/>
      <c r="W1173" s="16"/>
      <c r="X1173" s="16"/>
      <c r="Y1173" s="16"/>
      <c r="Z1173" s="16"/>
      <c r="AA1173" s="16"/>
      <c r="AB1173" s="16"/>
      <c r="AC1173" s="16"/>
      <c r="AD1173" s="16"/>
      <c r="AE1173" s="16"/>
      <c r="AT1173" s="273" t="s">
        <v>242</v>
      </c>
      <c r="AU1173" s="273" t="s">
        <v>88</v>
      </c>
      <c r="AV1173" s="16" t="s">
        <v>86</v>
      </c>
      <c r="AW1173" s="16" t="s">
        <v>34</v>
      </c>
      <c r="AX1173" s="16" t="s">
        <v>78</v>
      </c>
      <c r="AY1173" s="273" t="s">
        <v>234</v>
      </c>
    </row>
    <row r="1174" s="13" customFormat="1">
      <c r="A1174" s="13"/>
      <c r="B1174" s="230"/>
      <c r="C1174" s="231"/>
      <c r="D1174" s="232" t="s">
        <v>242</v>
      </c>
      <c r="E1174" s="233" t="s">
        <v>1</v>
      </c>
      <c r="F1174" s="234" t="s">
        <v>139</v>
      </c>
      <c r="G1174" s="231"/>
      <c r="H1174" s="235">
        <v>0.23999999999999999</v>
      </c>
      <c r="I1174" s="236"/>
      <c r="J1174" s="231"/>
      <c r="K1174" s="231"/>
      <c r="L1174" s="237"/>
      <c r="M1174" s="238"/>
      <c r="N1174" s="239"/>
      <c r="O1174" s="239"/>
      <c r="P1174" s="239"/>
      <c r="Q1174" s="239"/>
      <c r="R1174" s="239"/>
      <c r="S1174" s="239"/>
      <c r="T1174" s="240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1" t="s">
        <v>242</v>
      </c>
      <c r="AU1174" s="241" t="s">
        <v>88</v>
      </c>
      <c r="AV1174" s="13" t="s">
        <v>88</v>
      </c>
      <c r="AW1174" s="13" t="s">
        <v>34</v>
      </c>
      <c r="AX1174" s="13" t="s">
        <v>78</v>
      </c>
      <c r="AY1174" s="241" t="s">
        <v>234</v>
      </c>
    </row>
    <row r="1175" s="16" customFormat="1">
      <c r="A1175" s="16"/>
      <c r="B1175" s="264"/>
      <c r="C1175" s="265"/>
      <c r="D1175" s="232" t="s">
        <v>242</v>
      </c>
      <c r="E1175" s="266" t="s">
        <v>1</v>
      </c>
      <c r="F1175" s="267" t="s">
        <v>405</v>
      </c>
      <c r="G1175" s="265"/>
      <c r="H1175" s="266" t="s">
        <v>1</v>
      </c>
      <c r="I1175" s="268"/>
      <c r="J1175" s="265"/>
      <c r="K1175" s="265"/>
      <c r="L1175" s="269"/>
      <c r="M1175" s="270"/>
      <c r="N1175" s="271"/>
      <c r="O1175" s="271"/>
      <c r="P1175" s="271"/>
      <c r="Q1175" s="271"/>
      <c r="R1175" s="271"/>
      <c r="S1175" s="271"/>
      <c r="T1175" s="272"/>
      <c r="U1175" s="16"/>
      <c r="V1175" s="16"/>
      <c r="W1175" s="16"/>
      <c r="X1175" s="16"/>
      <c r="Y1175" s="16"/>
      <c r="Z1175" s="16"/>
      <c r="AA1175" s="16"/>
      <c r="AB1175" s="16"/>
      <c r="AC1175" s="16"/>
      <c r="AD1175" s="16"/>
      <c r="AE1175" s="16"/>
      <c r="AT1175" s="273" t="s">
        <v>242</v>
      </c>
      <c r="AU1175" s="273" t="s">
        <v>88</v>
      </c>
      <c r="AV1175" s="16" t="s">
        <v>86</v>
      </c>
      <c r="AW1175" s="16" t="s">
        <v>34</v>
      </c>
      <c r="AX1175" s="16" t="s">
        <v>78</v>
      </c>
      <c r="AY1175" s="273" t="s">
        <v>234</v>
      </c>
    </row>
    <row r="1176" s="13" customFormat="1">
      <c r="A1176" s="13"/>
      <c r="B1176" s="230"/>
      <c r="C1176" s="231"/>
      <c r="D1176" s="232" t="s">
        <v>242</v>
      </c>
      <c r="E1176" s="233" t="s">
        <v>1</v>
      </c>
      <c r="F1176" s="234" t="s">
        <v>667</v>
      </c>
      <c r="G1176" s="231"/>
      <c r="H1176" s="235">
        <v>2.8799999999999999</v>
      </c>
      <c r="I1176" s="236"/>
      <c r="J1176" s="231"/>
      <c r="K1176" s="231"/>
      <c r="L1176" s="237"/>
      <c r="M1176" s="238"/>
      <c r="N1176" s="239"/>
      <c r="O1176" s="239"/>
      <c r="P1176" s="239"/>
      <c r="Q1176" s="239"/>
      <c r="R1176" s="239"/>
      <c r="S1176" s="239"/>
      <c r="T1176" s="240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1" t="s">
        <v>242</v>
      </c>
      <c r="AU1176" s="241" t="s">
        <v>88</v>
      </c>
      <c r="AV1176" s="13" t="s">
        <v>88</v>
      </c>
      <c r="AW1176" s="13" t="s">
        <v>34</v>
      </c>
      <c r="AX1176" s="13" t="s">
        <v>78</v>
      </c>
      <c r="AY1176" s="241" t="s">
        <v>234</v>
      </c>
    </row>
    <row r="1177" s="14" customFormat="1">
      <c r="A1177" s="14"/>
      <c r="B1177" s="242"/>
      <c r="C1177" s="243"/>
      <c r="D1177" s="232" t="s">
        <v>242</v>
      </c>
      <c r="E1177" s="244" t="s">
        <v>1</v>
      </c>
      <c r="F1177" s="245" t="s">
        <v>244</v>
      </c>
      <c r="G1177" s="243"/>
      <c r="H1177" s="246">
        <v>4.0800000000000001</v>
      </c>
      <c r="I1177" s="247"/>
      <c r="J1177" s="243"/>
      <c r="K1177" s="243"/>
      <c r="L1177" s="248"/>
      <c r="M1177" s="249"/>
      <c r="N1177" s="250"/>
      <c r="O1177" s="250"/>
      <c r="P1177" s="250"/>
      <c r="Q1177" s="250"/>
      <c r="R1177" s="250"/>
      <c r="S1177" s="250"/>
      <c r="T1177" s="251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2" t="s">
        <v>242</v>
      </c>
      <c r="AU1177" s="252" t="s">
        <v>88</v>
      </c>
      <c r="AV1177" s="14" t="s">
        <v>240</v>
      </c>
      <c r="AW1177" s="14" t="s">
        <v>34</v>
      </c>
      <c r="AX1177" s="14" t="s">
        <v>86</v>
      </c>
      <c r="AY1177" s="252" t="s">
        <v>234</v>
      </c>
    </row>
    <row r="1178" s="2" customFormat="1" ht="21.75" customHeight="1">
      <c r="A1178" s="39"/>
      <c r="B1178" s="40"/>
      <c r="C1178" s="274" t="s">
        <v>1968</v>
      </c>
      <c r="D1178" s="274" t="s">
        <v>307</v>
      </c>
      <c r="E1178" s="275" t="s">
        <v>1969</v>
      </c>
      <c r="F1178" s="276" t="s">
        <v>1970</v>
      </c>
      <c r="G1178" s="277" t="s">
        <v>131</v>
      </c>
      <c r="H1178" s="278">
        <v>1.2</v>
      </c>
      <c r="I1178" s="279"/>
      <c r="J1178" s="280">
        <f>ROUND(I1178*H1178,2)</f>
        <v>0</v>
      </c>
      <c r="K1178" s="276" t="s">
        <v>1</v>
      </c>
      <c r="L1178" s="281"/>
      <c r="M1178" s="282" t="s">
        <v>1</v>
      </c>
      <c r="N1178" s="283" t="s">
        <v>43</v>
      </c>
      <c r="O1178" s="92"/>
      <c r="P1178" s="226">
        <f>O1178*H1178</f>
        <v>0</v>
      </c>
      <c r="Q1178" s="226">
        <v>0.016</v>
      </c>
      <c r="R1178" s="226">
        <f>Q1178*H1178</f>
        <v>0.019199999999999998</v>
      </c>
      <c r="S1178" s="226">
        <v>0</v>
      </c>
      <c r="T1178" s="227">
        <f>S1178*H1178</f>
        <v>0</v>
      </c>
      <c r="U1178" s="39"/>
      <c r="V1178" s="39"/>
      <c r="W1178" s="39"/>
      <c r="X1178" s="39"/>
      <c r="Y1178" s="39"/>
      <c r="Z1178" s="39"/>
      <c r="AA1178" s="39"/>
      <c r="AB1178" s="39"/>
      <c r="AC1178" s="39"/>
      <c r="AD1178" s="39"/>
      <c r="AE1178" s="39"/>
      <c r="AR1178" s="228" t="s">
        <v>407</v>
      </c>
      <c r="AT1178" s="228" t="s">
        <v>307</v>
      </c>
      <c r="AU1178" s="228" t="s">
        <v>88</v>
      </c>
      <c r="AY1178" s="18" t="s">
        <v>234</v>
      </c>
      <c r="BE1178" s="229">
        <f>IF(N1178="základní",J1178,0)</f>
        <v>0</v>
      </c>
      <c r="BF1178" s="229">
        <f>IF(N1178="snížená",J1178,0)</f>
        <v>0</v>
      </c>
      <c r="BG1178" s="229">
        <f>IF(N1178="zákl. přenesená",J1178,0)</f>
        <v>0</v>
      </c>
      <c r="BH1178" s="229">
        <f>IF(N1178="sníž. přenesená",J1178,0)</f>
        <v>0</v>
      </c>
      <c r="BI1178" s="229">
        <f>IF(N1178="nulová",J1178,0)</f>
        <v>0</v>
      </c>
      <c r="BJ1178" s="18" t="s">
        <v>86</v>
      </c>
      <c r="BK1178" s="229">
        <f>ROUND(I1178*H1178,2)</f>
        <v>0</v>
      </c>
      <c r="BL1178" s="18" t="s">
        <v>318</v>
      </c>
      <c r="BM1178" s="228" t="s">
        <v>1971</v>
      </c>
    </row>
    <row r="1179" s="16" customFormat="1">
      <c r="A1179" s="16"/>
      <c r="B1179" s="264"/>
      <c r="C1179" s="265"/>
      <c r="D1179" s="232" t="s">
        <v>242</v>
      </c>
      <c r="E1179" s="266" t="s">
        <v>1</v>
      </c>
      <c r="F1179" s="267" t="s">
        <v>401</v>
      </c>
      <c r="G1179" s="265"/>
      <c r="H1179" s="266" t="s">
        <v>1</v>
      </c>
      <c r="I1179" s="268"/>
      <c r="J1179" s="265"/>
      <c r="K1179" s="265"/>
      <c r="L1179" s="269"/>
      <c r="M1179" s="270"/>
      <c r="N1179" s="271"/>
      <c r="O1179" s="271"/>
      <c r="P1179" s="271"/>
      <c r="Q1179" s="271"/>
      <c r="R1179" s="271"/>
      <c r="S1179" s="271"/>
      <c r="T1179" s="272"/>
      <c r="U1179" s="16"/>
      <c r="V1179" s="16"/>
      <c r="W1179" s="16"/>
      <c r="X1179" s="16"/>
      <c r="Y1179" s="16"/>
      <c r="Z1179" s="16"/>
      <c r="AA1179" s="16"/>
      <c r="AB1179" s="16"/>
      <c r="AC1179" s="16"/>
      <c r="AD1179" s="16"/>
      <c r="AE1179" s="16"/>
      <c r="AT1179" s="273" t="s">
        <v>242</v>
      </c>
      <c r="AU1179" s="273" t="s">
        <v>88</v>
      </c>
      <c r="AV1179" s="16" t="s">
        <v>86</v>
      </c>
      <c r="AW1179" s="16" t="s">
        <v>34</v>
      </c>
      <c r="AX1179" s="16" t="s">
        <v>78</v>
      </c>
      <c r="AY1179" s="273" t="s">
        <v>234</v>
      </c>
    </row>
    <row r="1180" s="13" customFormat="1">
      <c r="A1180" s="13"/>
      <c r="B1180" s="230"/>
      <c r="C1180" s="231"/>
      <c r="D1180" s="232" t="s">
        <v>242</v>
      </c>
      <c r="E1180" s="233" t="s">
        <v>1</v>
      </c>
      <c r="F1180" s="234" t="s">
        <v>136</v>
      </c>
      <c r="G1180" s="231"/>
      <c r="H1180" s="235">
        <v>0.95999999999999996</v>
      </c>
      <c r="I1180" s="236"/>
      <c r="J1180" s="231"/>
      <c r="K1180" s="231"/>
      <c r="L1180" s="237"/>
      <c r="M1180" s="238"/>
      <c r="N1180" s="239"/>
      <c r="O1180" s="239"/>
      <c r="P1180" s="239"/>
      <c r="Q1180" s="239"/>
      <c r="R1180" s="239"/>
      <c r="S1180" s="239"/>
      <c r="T1180" s="240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1" t="s">
        <v>242</v>
      </c>
      <c r="AU1180" s="241" t="s">
        <v>88</v>
      </c>
      <c r="AV1180" s="13" t="s">
        <v>88</v>
      </c>
      <c r="AW1180" s="13" t="s">
        <v>34</v>
      </c>
      <c r="AX1180" s="13" t="s">
        <v>78</v>
      </c>
      <c r="AY1180" s="241" t="s">
        <v>234</v>
      </c>
    </row>
    <row r="1181" s="16" customFormat="1">
      <c r="A1181" s="16"/>
      <c r="B1181" s="264"/>
      <c r="C1181" s="265"/>
      <c r="D1181" s="232" t="s">
        <v>242</v>
      </c>
      <c r="E1181" s="266" t="s">
        <v>1</v>
      </c>
      <c r="F1181" s="267" t="s">
        <v>403</v>
      </c>
      <c r="G1181" s="265"/>
      <c r="H1181" s="266" t="s">
        <v>1</v>
      </c>
      <c r="I1181" s="268"/>
      <c r="J1181" s="265"/>
      <c r="K1181" s="265"/>
      <c r="L1181" s="269"/>
      <c r="M1181" s="270"/>
      <c r="N1181" s="271"/>
      <c r="O1181" s="271"/>
      <c r="P1181" s="271"/>
      <c r="Q1181" s="271"/>
      <c r="R1181" s="271"/>
      <c r="S1181" s="271"/>
      <c r="T1181" s="272"/>
      <c r="U1181" s="16"/>
      <c r="V1181" s="16"/>
      <c r="W1181" s="16"/>
      <c r="X1181" s="16"/>
      <c r="Y1181" s="16"/>
      <c r="Z1181" s="16"/>
      <c r="AA1181" s="16"/>
      <c r="AB1181" s="16"/>
      <c r="AC1181" s="16"/>
      <c r="AD1181" s="16"/>
      <c r="AE1181" s="16"/>
      <c r="AT1181" s="273" t="s">
        <v>242</v>
      </c>
      <c r="AU1181" s="273" t="s">
        <v>88</v>
      </c>
      <c r="AV1181" s="16" t="s">
        <v>86</v>
      </c>
      <c r="AW1181" s="16" t="s">
        <v>34</v>
      </c>
      <c r="AX1181" s="16" t="s">
        <v>78</v>
      </c>
      <c r="AY1181" s="273" t="s">
        <v>234</v>
      </c>
    </row>
    <row r="1182" s="13" customFormat="1">
      <c r="A1182" s="13"/>
      <c r="B1182" s="230"/>
      <c r="C1182" s="231"/>
      <c r="D1182" s="232" t="s">
        <v>242</v>
      </c>
      <c r="E1182" s="233" t="s">
        <v>1</v>
      </c>
      <c r="F1182" s="234" t="s">
        <v>139</v>
      </c>
      <c r="G1182" s="231"/>
      <c r="H1182" s="235">
        <v>0.23999999999999999</v>
      </c>
      <c r="I1182" s="236"/>
      <c r="J1182" s="231"/>
      <c r="K1182" s="231"/>
      <c r="L1182" s="237"/>
      <c r="M1182" s="238"/>
      <c r="N1182" s="239"/>
      <c r="O1182" s="239"/>
      <c r="P1182" s="239"/>
      <c r="Q1182" s="239"/>
      <c r="R1182" s="239"/>
      <c r="S1182" s="239"/>
      <c r="T1182" s="240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1" t="s">
        <v>242</v>
      </c>
      <c r="AU1182" s="241" t="s">
        <v>88</v>
      </c>
      <c r="AV1182" s="13" t="s">
        <v>88</v>
      </c>
      <c r="AW1182" s="13" t="s">
        <v>34</v>
      </c>
      <c r="AX1182" s="13" t="s">
        <v>78</v>
      </c>
      <c r="AY1182" s="241" t="s">
        <v>234</v>
      </c>
    </row>
    <row r="1183" s="14" customFormat="1">
      <c r="A1183" s="14"/>
      <c r="B1183" s="242"/>
      <c r="C1183" s="243"/>
      <c r="D1183" s="232" t="s">
        <v>242</v>
      </c>
      <c r="E1183" s="244" t="s">
        <v>1</v>
      </c>
      <c r="F1183" s="245" t="s">
        <v>244</v>
      </c>
      <c r="G1183" s="243"/>
      <c r="H1183" s="246">
        <v>1.2</v>
      </c>
      <c r="I1183" s="247"/>
      <c r="J1183" s="243"/>
      <c r="K1183" s="243"/>
      <c r="L1183" s="248"/>
      <c r="M1183" s="249"/>
      <c r="N1183" s="250"/>
      <c r="O1183" s="250"/>
      <c r="P1183" s="250"/>
      <c r="Q1183" s="250"/>
      <c r="R1183" s="250"/>
      <c r="S1183" s="250"/>
      <c r="T1183" s="251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2" t="s">
        <v>242</v>
      </c>
      <c r="AU1183" s="252" t="s">
        <v>88</v>
      </c>
      <c r="AV1183" s="14" t="s">
        <v>240</v>
      </c>
      <c r="AW1183" s="14" t="s">
        <v>34</v>
      </c>
      <c r="AX1183" s="14" t="s">
        <v>86</v>
      </c>
      <c r="AY1183" s="252" t="s">
        <v>234</v>
      </c>
    </row>
    <row r="1184" s="2" customFormat="1" ht="21.75" customHeight="1">
      <c r="A1184" s="39"/>
      <c r="B1184" s="40"/>
      <c r="C1184" s="274" t="s">
        <v>1972</v>
      </c>
      <c r="D1184" s="274" t="s">
        <v>307</v>
      </c>
      <c r="E1184" s="275" t="s">
        <v>1973</v>
      </c>
      <c r="F1184" s="276" t="s">
        <v>1974</v>
      </c>
      <c r="G1184" s="277" t="s">
        <v>131</v>
      </c>
      <c r="H1184" s="278">
        <v>2.8799999999999999</v>
      </c>
      <c r="I1184" s="279"/>
      <c r="J1184" s="280">
        <f>ROUND(I1184*H1184,2)</f>
        <v>0</v>
      </c>
      <c r="K1184" s="276" t="s">
        <v>1</v>
      </c>
      <c r="L1184" s="281"/>
      <c r="M1184" s="282" t="s">
        <v>1</v>
      </c>
      <c r="N1184" s="283" t="s">
        <v>43</v>
      </c>
      <c r="O1184" s="92"/>
      <c r="P1184" s="226">
        <f>O1184*H1184</f>
        <v>0</v>
      </c>
      <c r="Q1184" s="226">
        <v>0.016</v>
      </c>
      <c r="R1184" s="226">
        <f>Q1184*H1184</f>
        <v>0.046079999999999996</v>
      </c>
      <c r="S1184" s="226">
        <v>0</v>
      </c>
      <c r="T1184" s="227">
        <f>S1184*H1184</f>
        <v>0</v>
      </c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R1184" s="228" t="s">
        <v>407</v>
      </c>
      <c r="AT1184" s="228" t="s">
        <v>307</v>
      </c>
      <c r="AU1184" s="228" t="s">
        <v>88</v>
      </c>
      <c r="AY1184" s="18" t="s">
        <v>234</v>
      </c>
      <c r="BE1184" s="229">
        <f>IF(N1184="základní",J1184,0)</f>
        <v>0</v>
      </c>
      <c r="BF1184" s="229">
        <f>IF(N1184="snížená",J1184,0)</f>
        <v>0</v>
      </c>
      <c r="BG1184" s="229">
        <f>IF(N1184="zákl. přenesená",J1184,0)</f>
        <v>0</v>
      </c>
      <c r="BH1184" s="229">
        <f>IF(N1184="sníž. přenesená",J1184,0)</f>
        <v>0</v>
      </c>
      <c r="BI1184" s="229">
        <f>IF(N1184="nulová",J1184,0)</f>
        <v>0</v>
      </c>
      <c r="BJ1184" s="18" t="s">
        <v>86</v>
      </c>
      <c r="BK1184" s="229">
        <f>ROUND(I1184*H1184,2)</f>
        <v>0</v>
      </c>
      <c r="BL1184" s="18" t="s">
        <v>318</v>
      </c>
      <c r="BM1184" s="228" t="s">
        <v>1975</v>
      </c>
    </row>
    <row r="1185" s="16" customFormat="1">
      <c r="A1185" s="16"/>
      <c r="B1185" s="264"/>
      <c r="C1185" s="265"/>
      <c r="D1185" s="232" t="s">
        <v>242</v>
      </c>
      <c r="E1185" s="266" t="s">
        <v>1</v>
      </c>
      <c r="F1185" s="267" t="s">
        <v>405</v>
      </c>
      <c r="G1185" s="265"/>
      <c r="H1185" s="266" t="s">
        <v>1</v>
      </c>
      <c r="I1185" s="268"/>
      <c r="J1185" s="265"/>
      <c r="K1185" s="265"/>
      <c r="L1185" s="269"/>
      <c r="M1185" s="270"/>
      <c r="N1185" s="271"/>
      <c r="O1185" s="271"/>
      <c r="P1185" s="271"/>
      <c r="Q1185" s="271"/>
      <c r="R1185" s="271"/>
      <c r="S1185" s="271"/>
      <c r="T1185" s="272"/>
      <c r="U1185" s="16"/>
      <c r="V1185" s="16"/>
      <c r="W1185" s="16"/>
      <c r="X1185" s="16"/>
      <c r="Y1185" s="16"/>
      <c r="Z1185" s="16"/>
      <c r="AA1185" s="16"/>
      <c r="AB1185" s="16"/>
      <c r="AC1185" s="16"/>
      <c r="AD1185" s="16"/>
      <c r="AE1185" s="16"/>
      <c r="AT1185" s="273" t="s">
        <v>242</v>
      </c>
      <c r="AU1185" s="273" t="s">
        <v>88</v>
      </c>
      <c r="AV1185" s="16" t="s">
        <v>86</v>
      </c>
      <c r="AW1185" s="16" t="s">
        <v>34</v>
      </c>
      <c r="AX1185" s="16" t="s">
        <v>78</v>
      </c>
      <c r="AY1185" s="273" t="s">
        <v>234</v>
      </c>
    </row>
    <row r="1186" s="13" customFormat="1">
      <c r="A1186" s="13"/>
      <c r="B1186" s="230"/>
      <c r="C1186" s="231"/>
      <c r="D1186" s="232" t="s">
        <v>242</v>
      </c>
      <c r="E1186" s="233" t="s">
        <v>1</v>
      </c>
      <c r="F1186" s="234" t="s">
        <v>667</v>
      </c>
      <c r="G1186" s="231"/>
      <c r="H1186" s="235">
        <v>2.8799999999999999</v>
      </c>
      <c r="I1186" s="236"/>
      <c r="J1186" s="231"/>
      <c r="K1186" s="231"/>
      <c r="L1186" s="237"/>
      <c r="M1186" s="238"/>
      <c r="N1186" s="239"/>
      <c r="O1186" s="239"/>
      <c r="P1186" s="239"/>
      <c r="Q1186" s="239"/>
      <c r="R1186" s="239"/>
      <c r="S1186" s="239"/>
      <c r="T1186" s="240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1" t="s">
        <v>242</v>
      </c>
      <c r="AU1186" s="241" t="s">
        <v>88</v>
      </c>
      <c r="AV1186" s="13" t="s">
        <v>88</v>
      </c>
      <c r="AW1186" s="13" t="s">
        <v>34</v>
      </c>
      <c r="AX1186" s="13" t="s">
        <v>78</v>
      </c>
      <c r="AY1186" s="241" t="s">
        <v>234</v>
      </c>
    </row>
    <row r="1187" s="14" customFormat="1">
      <c r="A1187" s="14"/>
      <c r="B1187" s="242"/>
      <c r="C1187" s="243"/>
      <c r="D1187" s="232" t="s">
        <v>242</v>
      </c>
      <c r="E1187" s="244" t="s">
        <v>1</v>
      </c>
      <c r="F1187" s="245" t="s">
        <v>244</v>
      </c>
      <c r="G1187" s="243"/>
      <c r="H1187" s="246">
        <v>2.8799999999999999</v>
      </c>
      <c r="I1187" s="247"/>
      <c r="J1187" s="243"/>
      <c r="K1187" s="243"/>
      <c r="L1187" s="248"/>
      <c r="M1187" s="249"/>
      <c r="N1187" s="250"/>
      <c r="O1187" s="250"/>
      <c r="P1187" s="250"/>
      <c r="Q1187" s="250"/>
      <c r="R1187" s="250"/>
      <c r="S1187" s="250"/>
      <c r="T1187" s="251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2" t="s">
        <v>242</v>
      </c>
      <c r="AU1187" s="252" t="s">
        <v>88</v>
      </c>
      <c r="AV1187" s="14" t="s">
        <v>240</v>
      </c>
      <c r="AW1187" s="14" t="s">
        <v>34</v>
      </c>
      <c r="AX1187" s="14" t="s">
        <v>86</v>
      </c>
      <c r="AY1187" s="252" t="s">
        <v>234</v>
      </c>
    </row>
    <row r="1188" s="2" customFormat="1" ht="24.15" customHeight="1">
      <c r="A1188" s="39"/>
      <c r="B1188" s="40"/>
      <c r="C1188" s="217" t="s">
        <v>1976</v>
      </c>
      <c r="D1188" s="217" t="s">
        <v>236</v>
      </c>
      <c r="E1188" s="218" t="s">
        <v>1977</v>
      </c>
      <c r="F1188" s="219" t="s">
        <v>1978</v>
      </c>
      <c r="G1188" s="220" t="s">
        <v>96</v>
      </c>
      <c r="H1188" s="221">
        <v>16.800000000000001</v>
      </c>
      <c r="I1188" s="222"/>
      <c r="J1188" s="223">
        <f>ROUND(I1188*H1188,2)</f>
        <v>0</v>
      </c>
      <c r="K1188" s="219" t="s">
        <v>239</v>
      </c>
      <c r="L1188" s="45"/>
      <c r="M1188" s="224" t="s">
        <v>1</v>
      </c>
      <c r="N1188" s="225" t="s">
        <v>43</v>
      </c>
      <c r="O1188" s="92"/>
      <c r="P1188" s="226">
        <f>O1188*H1188</f>
        <v>0</v>
      </c>
      <c r="Q1188" s="226">
        <v>0</v>
      </c>
      <c r="R1188" s="226">
        <f>Q1188*H1188</f>
        <v>0</v>
      </c>
      <c r="S1188" s="226">
        <v>0</v>
      </c>
      <c r="T1188" s="227">
        <f>S1188*H1188</f>
        <v>0</v>
      </c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R1188" s="228" t="s">
        <v>318</v>
      </c>
      <c r="AT1188" s="228" t="s">
        <v>236</v>
      </c>
      <c r="AU1188" s="228" t="s">
        <v>88</v>
      </c>
      <c r="AY1188" s="18" t="s">
        <v>234</v>
      </c>
      <c r="BE1188" s="229">
        <f>IF(N1188="základní",J1188,0)</f>
        <v>0</v>
      </c>
      <c r="BF1188" s="229">
        <f>IF(N1188="snížená",J1188,0)</f>
        <v>0</v>
      </c>
      <c r="BG1188" s="229">
        <f>IF(N1188="zákl. přenesená",J1188,0)</f>
        <v>0</v>
      </c>
      <c r="BH1188" s="229">
        <f>IF(N1188="sníž. přenesená",J1188,0)</f>
        <v>0</v>
      </c>
      <c r="BI1188" s="229">
        <f>IF(N1188="nulová",J1188,0)</f>
        <v>0</v>
      </c>
      <c r="BJ1188" s="18" t="s">
        <v>86</v>
      </c>
      <c r="BK1188" s="229">
        <f>ROUND(I1188*H1188,2)</f>
        <v>0</v>
      </c>
      <c r="BL1188" s="18" t="s">
        <v>318</v>
      </c>
      <c r="BM1188" s="228" t="s">
        <v>1979</v>
      </c>
    </row>
    <row r="1189" s="13" customFormat="1">
      <c r="A1189" s="13"/>
      <c r="B1189" s="230"/>
      <c r="C1189" s="231"/>
      <c r="D1189" s="232" t="s">
        <v>242</v>
      </c>
      <c r="E1189" s="233" t="s">
        <v>1</v>
      </c>
      <c r="F1189" s="234" t="s">
        <v>1980</v>
      </c>
      <c r="G1189" s="231"/>
      <c r="H1189" s="235">
        <v>4</v>
      </c>
      <c r="I1189" s="236"/>
      <c r="J1189" s="231"/>
      <c r="K1189" s="231"/>
      <c r="L1189" s="237"/>
      <c r="M1189" s="238"/>
      <c r="N1189" s="239"/>
      <c r="O1189" s="239"/>
      <c r="P1189" s="239"/>
      <c r="Q1189" s="239"/>
      <c r="R1189" s="239"/>
      <c r="S1189" s="239"/>
      <c r="T1189" s="240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1" t="s">
        <v>242</v>
      </c>
      <c r="AU1189" s="241" t="s">
        <v>88</v>
      </c>
      <c r="AV1189" s="13" t="s">
        <v>88</v>
      </c>
      <c r="AW1189" s="13" t="s">
        <v>34</v>
      </c>
      <c r="AX1189" s="13" t="s">
        <v>78</v>
      </c>
      <c r="AY1189" s="241" t="s">
        <v>234</v>
      </c>
    </row>
    <row r="1190" s="13" customFormat="1">
      <c r="A1190" s="13"/>
      <c r="B1190" s="230"/>
      <c r="C1190" s="231"/>
      <c r="D1190" s="232" t="s">
        <v>242</v>
      </c>
      <c r="E1190" s="233" t="s">
        <v>1</v>
      </c>
      <c r="F1190" s="234" t="s">
        <v>1981</v>
      </c>
      <c r="G1190" s="231"/>
      <c r="H1190" s="235">
        <v>3.2000000000000002</v>
      </c>
      <c r="I1190" s="236"/>
      <c r="J1190" s="231"/>
      <c r="K1190" s="231"/>
      <c r="L1190" s="237"/>
      <c r="M1190" s="238"/>
      <c r="N1190" s="239"/>
      <c r="O1190" s="239"/>
      <c r="P1190" s="239"/>
      <c r="Q1190" s="239"/>
      <c r="R1190" s="239"/>
      <c r="S1190" s="239"/>
      <c r="T1190" s="240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1" t="s">
        <v>242</v>
      </c>
      <c r="AU1190" s="241" t="s">
        <v>88</v>
      </c>
      <c r="AV1190" s="13" t="s">
        <v>88</v>
      </c>
      <c r="AW1190" s="13" t="s">
        <v>34</v>
      </c>
      <c r="AX1190" s="13" t="s">
        <v>78</v>
      </c>
      <c r="AY1190" s="241" t="s">
        <v>234</v>
      </c>
    </row>
    <row r="1191" s="13" customFormat="1">
      <c r="A1191" s="13"/>
      <c r="B1191" s="230"/>
      <c r="C1191" s="231"/>
      <c r="D1191" s="232" t="s">
        <v>242</v>
      </c>
      <c r="E1191" s="233" t="s">
        <v>1</v>
      </c>
      <c r="F1191" s="234" t="s">
        <v>777</v>
      </c>
      <c r="G1191" s="231"/>
      <c r="H1191" s="235">
        <v>9.5999999999999996</v>
      </c>
      <c r="I1191" s="236"/>
      <c r="J1191" s="231"/>
      <c r="K1191" s="231"/>
      <c r="L1191" s="237"/>
      <c r="M1191" s="238"/>
      <c r="N1191" s="239"/>
      <c r="O1191" s="239"/>
      <c r="P1191" s="239"/>
      <c r="Q1191" s="239"/>
      <c r="R1191" s="239"/>
      <c r="S1191" s="239"/>
      <c r="T1191" s="240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1" t="s">
        <v>242</v>
      </c>
      <c r="AU1191" s="241" t="s">
        <v>88</v>
      </c>
      <c r="AV1191" s="13" t="s">
        <v>88</v>
      </c>
      <c r="AW1191" s="13" t="s">
        <v>34</v>
      </c>
      <c r="AX1191" s="13" t="s">
        <v>78</v>
      </c>
      <c r="AY1191" s="241" t="s">
        <v>234</v>
      </c>
    </row>
    <row r="1192" s="14" customFormat="1">
      <c r="A1192" s="14"/>
      <c r="B1192" s="242"/>
      <c r="C1192" s="243"/>
      <c r="D1192" s="232" t="s">
        <v>242</v>
      </c>
      <c r="E1192" s="244" t="s">
        <v>1</v>
      </c>
      <c r="F1192" s="245" t="s">
        <v>244</v>
      </c>
      <c r="G1192" s="243"/>
      <c r="H1192" s="246">
        <v>16.800000000000001</v>
      </c>
      <c r="I1192" s="247"/>
      <c r="J1192" s="243"/>
      <c r="K1192" s="243"/>
      <c r="L1192" s="248"/>
      <c r="M1192" s="249"/>
      <c r="N1192" s="250"/>
      <c r="O1192" s="250"/>
      <c r="P1192" s="250"/>
      <c r="Q1192" s="250"/>
      <c r="R1192" s="250"/>
      <c r="S1192" s="250"/>
      <c r="T1192" s="251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2" t="s">
        <v>242</v>
      </c>
      <c r="AU1192" s="252" t="s">
        <v>88</v>
      </c>
      <c r="AV1192" s="14" t="s">
        <v>240</v>
      </c>
      <c r="AW1192" s="14" t="s">
        <v>34</v>
      </c>
      <c r="AX1192" s="14" t="s">
        <v>86</v>
      </c>
      <c r="AY1192" s="252" t="s">
        <v>234</v>
      </c>
    </row>
    <row r="1193" s="2" customFormat="1" ht="24.15" customHeight="1">
      <c r="A1193" s="39"/>
      <c r="B1193" s="40"/>
      <c r="C1193" s="274" t="s">
        <v>1982</v>
      </c>
      <c r="D1193" s="274" t="s">
        <v>307</v>
      </c>
      <c r="E1193" s="275" t="s">
        <v>1983</v>
      </c>
      <c r="F1193" s="276" t="s">
        <v>1984</v>
      </c>
      <c r="G1193" s="277" t="s">
        <v>96</v>
      </c>
      <c r="H1193" s="278">
        <v>9.5999999999999996</v>
      </c>
      <c r="I1193" s="279"/>
      <c r="J1193" s="280">
        <f>ROUND(I1193*H1193,2)</f>
        <v>0</v>
      </c>
      <c r="K1193" s="276" t="s">
        <v>1</v>
      </c>
      <c r="L1193" s="281"/>
      <c r="M1193" s="282" t="s">
        <v>1</v>
      </c>
      <c r="N1193" s="283" t="s">
        <v>43</v>
      </c>
      <c r="O1193" s="92"/>
      <c r="P1193" s="226">
        <f>O1193*H1193</f>
        <v>0</v>
      </c>
      <c r="Q1193" s="226">
        <v>0.00020000000000000001</v>
      </c>
      <c r="R1193" s="226">
        <f>Q1193*H1193</f>
        <v>0.0019200000000000001</v>
      </c>
      <c r="S1193" s="226">
        <v>0</v>
      </c>
      <c r="T1193" s="227">
        <f>S1193*H1193</f>
        <v>0</v>
      </c>
      <c r="U1193" s="39"/>
      <c r="V1193" s="39"/>
      <c r="W1193" s="39"/>
      <c r="X1193" s="39"/>
      <c r="Y1193" s="39"/>
      <c r="Z1193" s="39"/>
      <c r="AA1193" s="39"/>
      <c r="AB1193" s="39"/>
      <c r="AC1193" s="39"/>
      <c r="AD1193" s="39"/>
      <c r="AE1193" s="39"/>
      <c r="AR1193" s="228" t="s">
        <v>407</v>
      </c>
      <c r="AT1193" s="228" t="s">
        <v>307</v>
      </c>
      <c r="AU1193" s="228" t="s">
        <v>88</v>
      </c>
      <c r="AY1193" s="18" t="s">
        <v>234</v>
      </c>
      <c r="BE1193" s="229">
        <f>IF(N1193="základní",J1193,0)</f>
        <v>0</v>
      </c>
      <c r="BF1193" s="229">
        <f>IF(N1193="snížená",J1193,0)</f>
        <v>0</v>
      </c>
      <c r="BG1193" s="229">
        <f>IF(N1193="zákl. přenesená",J1193,0)</f>
        <v>0</v>
      </c>
      <c r="BH1193" s="229">
        <f>IF(N1193="sníž. přenesená",J1193,0)</f>
        <v>0</v>
      </c>
      <c r="BI1193" s="229">
        <f>IF(N1193="nulová",J1193,0)</f>
        <v>0</v>
      </c>
      <c r="BJ1193" s="18" t="s">
        <v>86</v>
      </c>
      <c r="BK1193" s="229">
        <f>ROUND(I1193*H1193,2)</f>
        <v>0</v>
      </c>
      <c r="BL1193" s="18" t="s">
        <v>318</v>
      </c>
      <c r="BM1193" s="228" t="s">
        <v>1985</v>
      </c>
    </row>
    <row r="1194" s="13" customFormat="1">
      <c r="A1194" s="13"/>
      <c r="B1194" s="230"/>
      <c r="C1194" s="231"/>
      <c r="D1194" s="232" t="s">
        <v>242</v>
      </c>
      <c r="E1194" s="233" t="s">
        <v>1</v>
      </c>
      <c r="F1194" s="234" t="s">
        <v>1986</v>
      </c>
      <c r="G1194" s="231"/>
      <c r="H1194" s="235">
        <v>9.5999999999999996</v>
      </c>
      <c r="I1194" s="236"/>
      <c r="J1194" s="231"/>
      <c r="K1194" s="231"/>
      <c r="L1194" s="237"/>
      <c r="M1194" s="238"/>
      <c r="N1194" s="239"/>
      <c r="O1194" s="239"/>
      <c r="P1194" s="239"/>
      <c r="Q1194" s="239"/>
      <c r="R1194" s="239"/>
      <c r="S1194" s="239"/>
      <c r="T1194" s="240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1" t="s">
        <v>242</v>
      </c>
      <c r="AU1194" s="241" t="s">
        <v>88</v>
      </c>
      <c r="AV1194" s="13" t="s">
        <v>88</v>
      </c>
      <c r="AW1194" s="13" t="s">
        <v>34</v>
      </c>
      <c r="AX1194" s="13" t="s">
        <v>78</v>
      </c>
      <c r="AY1194" s="241" t="s">
        <v>234</v>
      </c>
    </row>
    <row r="1195" s="14" customFormat="1">
      <c r="A1195" s="14"/>
      <c r="B1195" s="242"/>
      <c r="C1195" s="243"/>
      <c r="D1195" s="232" t="s">
        <v>242</v>
      </c>
      <c r="E1195" s="244" t="s">
        <v>1</v>
      </c>
      <c r="F1195" s="245" t="s">
        <v>244</v>
      </c>
      <c r="G1195" s="243"/>
      <c r="H1195" s="246">
        <v>9.5999999999999996</v>
      </c>
      <c r="I1195" s="247"/>
      <c r="J1195" s="243"/>
      <c r="K1195" s="243"/>
      <c r="L1195" s="248"/>
      <c r="M1195" s="249"/>
      <c r="N1195" s="250"/>
      <c r="O1195" s="250"/>
      <c r="P1195" s="250"/>
      <c r="Q1195" s="250"/>
      <c r="R1195" s="250"/>
      <c r="S1195" s="250"/>
      <c r="T1195" s="251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2" t="s">
        <v>242</v>
      </c>
      <c r="AU1195" s="252" t="s">
        <v>88</v>
      </c>
      <c r="AV1195" s="14" t="s">
        <v>240</v>
      </c>
      <c r="AW1195" s="14" t="s">
        <v>34</v>
      </c>
      <c r="AX1195" s="14" t="s">
        <v>86</v>
      </c>
      <c r="AY1195" s="252" t="s">
        <v>234</v>
      </c>
    </row>
    <row r="1196" s="2" customFormat="1" ht="24.15" customHeight="1">
      <c r="A1196" s="39"/>
      <c r="B1196" s="40"/>
      <c r="C1196" s="274" t="s">
        <v>1987</v>
      </c>
      <c r="D1196" s="274" t="s">
        <v>307</v>
      </c>
      <c r="E1196" s="275" t="s">
        <v>1988</v>
      </c>
      <c r="F1196" s="276" t="s">
        <v>1989</v>
      </c>
      <c r="G1196" s="277" t="s">
        <v>96</v>
      </c>
      <c r="H1196" s="278">
        <v>6</v>
      </c>
      <c r="I1196" s="279"/>
      <c r="J1196" s="280">
        <f>ROUND(I1196*H1196,2)</f>
        <v>0</v>
      </c>
      <c r="K1196" s="276" t="s">
        <v>1</v>
      </c>
      <c r="L1196" s="281"/>
      <c r="M1196" s="282" t="s">
        <v>1</v>
      </c>
      <c r="N1196" s="283" t="s">
        <v>43</v>
      </c>
      <c r="O1196" s="92"/>
      <c r="P1196" s="226">
        <f>O1196*H1196</f>
        <v>0</v>
      </c>
      <c r="Q1196" s="226">
        <v>0.00020000000000000001</v>
      </c>
      <c r="R1196" s="226">
        <f>Q1196*H1196</f>
        <v>0.0012000000000000001</v>
      </c>
      <c r="S1196" s="226">
        <v>0</v>
      </c>
      <c r="T1196" s="227">
        <f>S1196*H1196</f>
        <v>0</v>
      </c>
      <c r="U1196" s="39"/>
      <c r="V1196" s="39"/>
      <c r="W1196" s="39"/>
      <c r="X1196" s="39"/>
      <c r="Y1196" s="39"/>
      <c r="Z1196" s="39"/>
      <c r="AA1196" s="39"/>
      <c r="AB1196" s="39"/>
      <c r="AC1196" s="39"/>
      <c r="AD1196" s="39"/>
      <c r="AE1196" s="39"/>
      <c r="AR1196" s="228" t="s">
        <v>407</v>
      </c>
      <c r="AT1196" s="228" t="s">
        <v>307</v>
      </c>
      <c r="AU1196" s="228" t="s">
        <v>88</v>
      </c>
      <c r="AY1196" s="18" t="s">
        <v>234</v>
      </c>
      <c r="BE1196" s="229">
        <f>IF(N1196="základní",J1196,0)</f>
        <v>0</v>
      </c>
      <c r="BF1196" s="229">
        <f>IF(N1196="snížená",J1196,0)</f>
        <v>0</v>
      </c>
      <c r="BG1196" s="229">
        <f>IF(N1196="zákl. přenesená",J1196,0)</f>
        <v>0</v>
      </c>
      <c r="BH1196" s="229">
        <f>IF(N1196="sníž. přenesená",J1196,0)</f>
        <v>0</v>
      </c>
      <c r="BI1196" s="229">
        <f>IF(N1196="nulová",J1196,0)</f>
        <v>0</v>
      </c>
      <c r="BJ1196" s="18" t="s">
        <v>86</v>
      </c>
      <c r="BK1196" s="229">
        <f>ROUND(I1196*H1196,2)</f>
        <v>0</v>
      </c>
      <c r="BL1196" s="18" t="s">
        <v>318</v>
      </c>
      <c r="BM1196" s="228" t="s">
        <v>1990</v>
      </c>
    </row>
    <row r="1197" s="13" customFormat="1">
      <c r="A1197" s="13"/>
      <c r="B1197" s="230"/>
      <c r="C1197" s="231"/>
      <c r="D1197" s="232" t="s">
        <v>242</v>
      </c>
      <c r="E1197" s="233" t="s">
        <v>1</v>
      </c>
      <c r="F1197" s="234" t="s">
        <v>1991</v>
      </c>
      <c r="G1197" s="231"/>
      <c r="H1197" s="235">
        <v>4</v>
      </c>
      <c r="I1197" s="236"/>
      <c r="J1197" s="231"/>
      <c r="K1197" s="231"/>
      <c r="L1197" s="237"/>
      <c r="M1197" s="238"/>
      <c r="N1197" s="239"/>
      <c r="O1197" s="239"/>
      <c r="P1197" s="239"/>
      <c r="Q1197" s="239"/>
      <c r="R1197" s="239"/>
      <c r="S1197" s="239"/>
      <c r="T1197" s="240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1" t="s">
        <v>242</v>
      </c>
      <c r="AU1197" s="241" t="s">
        <v>88</v>
      </c>
      <c r="AV1197" s="13" t="s">
        <v>88</v>
      </c>
      <c r="AW1197" s="13" t="s">
        <v>34</v>
      </c>
      <c r="AX1197" s="13" t="s">
        <v>78</v>
      </c>
      <c r="AY1197" s="241" t="s">
        <v>234</v>
      </c>
    </row>
    <row r="1198" s="13" customFormat="1">
      <c r="A1198" s="13"/>
      <c r="B1198" s="230"/>
      <c r="C1198" s="231"/>
      <c r="D1198" s="232" t="s">
        <v>242</v>
      </c>
      <c r="E1198" s="233" t="s">
        <v>1</v>
      </c>
      <c r="F1198" s="234" t="s">
        <v>1992</v>
      </c>
      <c r="G1198" s="231"/>
      <c r="H1198" s="235">
        <v>2</v>
      </c>
      <c r="I1198" s="236"/>
      <c r="J1198" s="231"/>
      <c r="K1198" s="231"/>
      <c r="L1198" s="237"/>
      <c r="M1198" s="238"/>
      <c r="N1198" s="239"/>
      <c r="O1198" s="239"/>
      <c r="P1198" s="239"/>
      <c r="Q1198" s="239"/>
      <c r="R1198" s="239"/>
      <c r="S1198" s="239"/>
      <c r="T1198" s="240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1" t="s">
        <v>242</v>
      </c>
      <c r="AU1198" s="241" t="s">
        <v>88</v>
      </c>
      <c r="AV1198" s="13" t="s">
        <v>88</v>
      </c>
      <c r="AW1198" s="13" t="s">
        <v>34</v>
      </c>
      <c r="AX1198" s="13" t="s">
        <v>78</v>
      </c>
      <c r="AY1198" s="241" t="s">
        <v>234</v>
      </c>
    </row>
    <row r="1199" s="14" customFormat="1">
      <c r="A1199" s="14"/>
      <c r="B1199" s="242"/>
      <c r="C1199" s="243"/>
      <c r="D1199" s="232" t="s">
        <v>242</v>
      </c>
      <c r="E1199" s="244" t="s">
        <v>1</v>
      </c>
      <c r="F1199" s="245" t="s">
        <v>244</v>
      </c>
      <c r="G1199" s="243"/>
      <c r="H1199" s="246">
        <v>6</v>
      </c>
      <c r="I1199" s="247"/>
      <c r="J1199" s="243"/>
      <c r="K1199" s="243"/>
      <c r="L1199" s="248"/>
      <c r="M1199" s="249"/>
      <c r="N1199" s="250"/>
      <c r="O1199" s="250"/>
      <c r="P1199" s="250"/>
      <c r="Q1199" s="250"/>
      <c r="R1199" s="250"/>
      <c r="S1199" s="250"/>
      <c r="T1199" s="251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2" t="s">
        <v>242</v>
      </c>
      <c r="AU1199" s="252" t="s">
        <v>88</v>
      </c>
      <c r="AV1199" s="14" t="s">
        <v>240</v>
      </c>
      <c r="AW1199" s="14" t="s">
        <v>34</v>
      </c>
      <c r="AX1199" s="14" t="s">
        <v>86</v>
      </c>
      <c r="AY1199" s="252" t="s">
        <v>234</v>
      </c>
    </row>
    <row r="1200" s="2" customFormat="1" ht="16.5" customHeight="1">
      <c r="A1200" s="39"/>
      <c r="B1200" s="40"/>
      <c r="C1200" s="217" t="s">
        <v>1993</v>
      </c>
      <c r="D1200" s="217" t="s">
        <v>236</v>
      </c>
      <c r="E1200" s="218" t="s">
        <v>1994</v>
      </c>
      <c r="F1200" s="219" t="s">
        <v>1995</v>
      </c>
      <c r="G1200" s="220" t="s">
        <v>321</v>
      </c>
      <c r="H1200" s="221">
        <v>7</v>
      </c>
      <c r="I1200" s="222"/>
      <c r="J1200" s="223">
        <f>ROUND(I1200*H1200,2)</f>
        <v>0</v>
      </c>
      <c r="K1200" s="219" t="s">
        <v>239</v>
      </c>
      <c r="L1200" s="45"/>
      <c r="M1200" s="224" t="s">
        <v>1</v>
      </c>
      <c r="N1200" s="225" t="s">
        <v>43</v>
      </c>
      <c r="O1200" s="92"/>
      <c r="P1200" s="226">
        <f>O1200*H1200</f>
        <v>0</v>
      </c>
      <c r="Q1200" s="226">
        <v>0</v>
      </c>
      <c r="R1200" s="226">
        <f>Q1200*H1200</f>
        <v>0</v>
      </c>
      <c r="S1200" s="226">
        <v>0</v>
      </c>
      <c r="T1200" s="227">
        <f>S1200*H1200</f>
        <v>0</v>
      </c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R1200" s="228" t="s">
        <v>318</v>
      </c>
      <c r="AT1200" s="228" t="s">
        <v>236</v>
      </c>
      <c r="AU1200" s="228" t="s">
        <v>88</v>
      </c>
      <c r="AY1200" s="18" t="s">
        <v>234</v>
      </c>
      <c r="BE1200" s="229">
        <f>IF(N1200="základní",J1200,0)</f>
        <v>0</v>
      </c>
      <c r="BF1200" s="229">
        <f>IF(N1200="snížená",J1200,0)</f>
        <v>0</v>
      </c>
      <c r="BG1200" s="229">
        <f>IF(N1200="zákl. přenesená",J1200,0)</f>
        <v>0</v>
      </c>
      <c r="BH1200" s="229">
        <f>IF(N1200="sníž. přenesená",J1200,0)</f>
        <v>0</v>
      </c>
      <c r="BI1200" s="229">
        <f>IF(N1200="nulová",J1200,0)</f>
        <v>0</v>
      </c>
      <c r="BJ1200" s="18" t="s">
        <v>86</v>
      </c>
      <c r="BK1200" s="229">
        <f>ROUND(I1200*H1200,2)</f>
        <v>0</v>
      </c>
      <c r="BL1200" s="18" t="s">
        <v>318</v>
      </c>
      <c r="BM1200" s="228" t="s">
        <v>1996</v>
      </c>
    </row>
    <row r="1201" s="13" customFormat="1">
      <c r="A1201" s="13"/>
      <c r="B1201" s="230"/>
      <c r="C1201" s="231"/>
      <c r="D1201" s="232" t="s">
        <v>242</v>
      </c>
      <c r="E1201" s="233" t="s">
        <v>1</v>
      </c>
      <c r="F1201" s="234" t="s">
        <v>1873</v>
      </c>
      <c r="G1201" s="231"/>
      <c r="H1201" s="235">
        <v>3</v>
      </c>
      <c r="I1201" s="236"/>
      <c r="J1201" s="231"/>
      <c r="K1201" s="231"/>
      <c r="L1201" s="237"/>
      <c r="M1201" s="238"/>
      <c r="N1201" s="239"/>
      <c r="O1201" s="239"/>
      <c r="P1201" s="239"/>
      <c r="Q1201" s="239"/>
      <c r="R1201" s="239"/>
      <c r="S1201" s="239"/>
      <c r="T1201" s="240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1" t="s">
        <v>242</v>
      </c>
      <c r="AU1201" s="241" t="s">
        <v>88</v>
      </c>
      <c r="AV1201" s="13" t="s">
        <v>88</v>
      </c>
      <c r="AW1201" s="13" t="s">
        <v>34</v>
      </c>
      <c r="AX1201" s="13" t="s">
        <v>78</v>
      </c>
      <c r="AY1201" s="241" t="s">
        <v>234</v>
      </c>
    </row>
    <row r="1202" s="13" customFormat="1">
      <c r="A1202" s="13"/>
      <c r="B1202" s="230"/>
      <c r="C1202" s="231"/>
      <c r="D1202" s="232" t="s">
        <v>242</v>
      </c>
      <c r="E1202" s="233" t="s">
        <v>1</v>
      </c>
      <c r="F1202" s="234" t="s">
        <v>1875</v>
      </c>
      <c r="G1202" s="231"/>
      <c r="H1202" s="235">
        <v>1</v>
      </c>
      <c r="I1202" s="236"/>
      <c r="J1202" s="231"/>
      <c r="K1202" s="231"/>
      <c r="L1202" s="237"/>
      <c r="M1202" s="238"/>
      <c r="N1202" s="239"/>
      <c r="O1202" s="239"/>
      <c r="P1202" s="239"/>
      <c r="Q1202" s="239"/>
      <c r="R1202" s="239"/>
      <c r="S1202" s="239"/>
      <c r="T1202" s="240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1" t="s">
        <v>242</v>
      </c>
      <c r="AU1202" s="241" t="s">
        <v>88</v>
      </c>
      <c r="AV1202" s="13" t="s">
        <v>88</v>
      </c>
      <c r="AW1202" s="13" t="s">
        <v>34</v>
      </c>
      <c r="AX1202" s="13" t="s">
        <v>78</v>
      </c>
      <c r="AY1202" s="241" t="s">
        <v>234</v>
      </c>
    </row>
    <row r="1203" s="13" customFormat="1">
      <c r="A1203" s="13"/>
      <c r="B1203" s="230"/>
      <c r="C1203" s="231"/>
      <c r="D1203" s="232" t="s">
        <v>242</v>
      </c>
      <c r="E1203" s="233" t="s">
        <v>1</v>
      </c>
      <c r="F1203" s="234" t="s">
        <v>1997</v>
      </c>
      <c r="G1203" s="231"/>
      <c r="H1203" s="235">
        <v>1</v>
      </c>
      <c r="I1203" s="236"/>
      <c r="J1203" s="231"/>
      <c r="K1203" s="231"/>
      <c r="L1203" s="237"/>
      <c r="M1203" s="238"/>
      <c r="N1203" s="239"/>
      <c r="O1203" s="239"/>
      <c r="P1203" s="239"/>
      <c r="Q1203" s="239"/>
      <c r="R1203" s="239"/>
      <c r="S1203" s="239"/>
      <c r="T1203" s="240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1" t="s">
        <v>242</v>
      </c>
      <c r="AU1203" s="241" t="s">
        <v>88</v>
      </c>
      <c r="AV1203" s="13" t="s">
        <v>88</v>
      </c>
      <c r="AW1203" s="13" t="s">
        <v>34</v>
      </c>
      <c r="AX1203" s="13" t="s">
        <v>78</v>
      </c>
      <c r="AY1203" s="241" t="s">
        <v>234</v>
      </c>
    </row>
    <row r="1204" s="13" customFormat="1">
      <c r="A1204" s="13"/>
      <c r="B1204" s="230"/>
      <c r="C1204" s="231"/>
      <c r="D1204" s="232" t="s">
        <v>242</v>
      </c>
      <c r="E1204" s="233" t="s">
        <v>1</v>
      </c>
      <c r="F1204" s="234" t="s">
        <v>1915</v>
      </c>
      <c r="G1204" s="231"/>
      <c r="H1204" s="235">
        <v>1</v>
      </c>
      <c r="I1204" s="236"/>
      <c r="J1204" s="231"/>
      <c r="K1204" s="231"/>
      <c r="L1204" s="237"/>
      <c r="M1204" s="238"/>
      <c r="N1204" s="239"/>
      <c r="O1204" s="239"/>
      <c r="P1204" s="239"/>
      <c r="Q1204" s="239"/>
      <c r="R1204" s="239"/>
      <c r="S1204" s="239"/>
      <c r="T1204" s="240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1" t="s">
        <v>242</v>
      </c>
      <c r="AU1204" s="241" t="s">
        <v>88</v>
      </c>
      <c r="AV1204" s="13" t="s">
        <v>88</v>
      </c>
      <c r="AW1204" s="13" t="s">
        <v>34</v>
      </c>
      <c r="AX1204" s="13" t="s">
        <v>78</v>
      </c>
      <c r="AY1204" s="241" t="s">
        <v>234</v>
      </c>
    </row>
    <row r="1205" s="13" customFormat="1">
      <c r="A1205" s="13"/>
      <c r="B1205" s="230"/>
      <c r="C1205" s="231"/>
      <c r="D1205" s="232" t="s">
        <v>242</v>
      </c>
      <c r="E1205" s="233" t="s">
        <v>1</v>
      </c>
      <c r="F1205" s="234" t="s">
        <v>1998</v>
      </c>
      <c r="G1205" s="231"/>
      <c r="H1205" s="235">
        <v>1</v>
      </c>
      <c r="I1205" s="236"/>
      <c r="J1205" s="231"/>
      <c r="K1205" s="231"/>
      <c r="L1205" s="237"/>
      <c r="M1205" s="238"/>
      <c r="N1205" s="239"/>
      <c r="O1205" s="239"/>
      <c r="P1205" s="239"/>
      <c r="Q1205" s="239"/>
      <c r="R1205" s="239"/>
      <c r="S1205" s="239"/>
      <c r="T1205" s="240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1" t="s">
        <v>242</v>
      </c>
      <c r="AU1205" s="241" t="s">
        <v>88</v>
      </c>
      <c r="AV1205" s="13" t="s">
        <v>88</v>
      </c>
      <c r="AW1205" s="13" t="s">
        <v>34</v>
      </c>
      <c r="AX1205" s="13" t="s">
        <v>78</v>
      </c>
      <c r="AY1205" s="241" t="s">
        <v>234</v>
      </c>
    </row>
    <row r="1206" s="14" customFormat="1">
      <c r="A1206" s="14"/>
      <c r="B1206" s="242"/>
      <c r="C1206" s="243"/>
      <c r="D1206" s="232" t="s">
        <v>242</v>
      </c>
      <c r="E1206" s="244" t="s">
        <v>1</v>
      </c>
      <c r="F1206" s="245" t="s">
        <v>244</v>
      </c>
      <c r="G1206" s="243"/>
      <c r="H1206" s="246">
        <v>7</v>
      </c>
      <c r="I1206" s="247"/>
      <c r="J1206" s="243"/>
      <c r="K1206" s="243"/>
      <c r="L1206" s="248"/>
      <c r="M1206" s="249"/>
      <c r="N1206" s="250"/>
      <c r="O1206" s="250"/>
      <c r="P1206" s="250"/>
      <c r="Q1206" s="250"/>
      <c r="R1206" s="250"/>
      <c r="S1206" s="250"/>
      <c r="T1206" s="251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2" t="s">
        <v>242</v>
      </c>
      <c r="AU1206" s="252" t="s">
        <v>88</v>
      </c>
      <c r="AV1206" s="14" t="s">
        <v>240</v>
      </c>
      <c r="AW1206" s="14" t="s">
        <v>34</v>
      </c>
      <c r="AX1206" s="14" t="s">
        <v>86</v>
      </c>
      <c r="AY1206" s="252" t="s">
        <v>234</v>
      </c>
    </row>
    <row r="1207" s="2" customFormat="1" ht="16.5" customHeight="1">
      <c r="A1207" s="39"/>
      <c r="B1207" s="40"/>
      <c r="C1207" s="274" t="s">
        <v>1999</v>
      </c>
      <c r="D1207" s="274" t="s">
        <v>307</v>
      </c>
      <c r="E1207" s="275" t="s">
        <v>2000</v>
      </c>
      <c r="F1207" s="276" t="s">
        <v>2001</v>
      </c>
      <c r="G1207" s="277" t="s">
        <v>321</v>
      </c>
      <c r="H1207" s="278">
        <v>7</v>
      </c>
      <c r="I1207" s="279"/>
      <c r="J1207" s="280">
        <f>ROUND(I1207*H1207,2)</f>
        <v>0</v>
      </c>
      <c r="K1207" s="276" t="s">
        <v>1</v>
      </c>
      <c r="L1207" s="281"/>
      <c r="M1207" s="282" t="s">
        <v>1</v>
      </c>
      <c r="N1207" s="283" t="s">
        <v>43</v>
      </c>
      <c r="O1207" s="92"/>
      <c r="P1207" s="226">
        <f>O1207*H1207</f>
        <v>0</v>
      </c>
      <c r="Q1207" s="226">
        <v>0.0022000000000000001</v>
      </c>
      <c r="R1207" s="226">
        <f>Q1207*H1207</f>
        <v>0.015400000000000001</v>
      </c>
      <c r="S1207" s="226">
        <v>0</v>
      </c>
      <c r="T1207" s="227">
        <f>S1207*H1207</f>
        <v>0</v>
      </c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R1207" s="228" t="s">
        <v>407</v>
      </c>
      <c r="AT1207" s="228" t="s">
        <v>307</v>
      </c>
      <c r="AU1207" s="228" t="s">
        <v>88</v>
      </c>
      <c r="AY1207" s="18" t="s">
        <v>234</v>
      </c>
      <c r="BE1207" s="229">
        <f>IF(N1207="základní",J1207,0)</f>
        <v>0</v>
      </c>
      <c r="BF1207" s="229">
        <f>IF(N1207="snížená",J1207,0)</f>
        <v>0</v>
      </c>
      <c r="BG1207" s="229">
        <f>IF(N1207="zákl. přenesená",J1207,0)</f>
        <v>0</v>
      </c>
      <c r="BH1207" s="229">
        <f>IF(N1207="sníž. přenesená",J1207,0)</f>
        <v>0</v>
      </c>
      <c r="BI1207" s="229">
        <f>IF(N1207="nulová",J1207,0)</f>
        <v>0</v>
      </c>
      <c r="BJ1207" s="18" t="s">
        <v>86</v>
      </c>
      <c r="BK1207" s="229">
        <f>ROUND(I1207*H1207,2)</f>
        <v>0</v>
      </c>
      <c r="BL1207" s="18" t="s">
        <v>318</v>
      </c>
      <c r="BM1207" s="228" t="s">
        <v>2002</v>
      </c>
    </row>
    <row r="1208" s="2" customFormat="1" ht="24.15" customHeight="1">
      <c r="A1208" s="39"/>
      <c r="B1208" s="40"/>
      <c r="C1208" s="217" t="s">
        <v>2003</v>
      </c>
      <c r="D1208" s="217" t="s">
        <v>236</v>
      </c>
      <c r="E1208" s="218" t="s">
        <v>2004</v>
      </c>
      <c r="F1208" s="219" t="s">
        <v>2005</v>
      </c>
      <c r="G1208" s="220" t="s">
        <v>321</v>
      </c>
      <c r="H1208" s="221">
        <v>3</v>
      </c>
      <c r="I1208" s="222"/>
      <c r="J1208" s="223">
        <f>ROUND(I1208*H1208,2)</f>
        <v>0</v>
      </c>
      <c r="K1208" s="219" t="s">
        <v>239</v>
      </c>
      <c r="L1208" s="45"/>
      <c r="M1208" s="224" t="s">
        <v>1</v>
      </c>
      <c r="N1208" s="225" t="s">
        <v>43</v>
      </c>
      <c r="O1208" s="92"/>
      <c r="P1208" s="226">
        <f>O1208*H1208</f>
        <v>0</v>
      </c>
      <c r="Q1208" s="226">
        <v>0</v>
      </c>
      <c r="R1208" s="226">
        <f>Q1208*H1208</f>
        <v>0</v>
      </c>
      <c r="S1208" s="226">
        <v>0</v>
      </c>
      <c r="T1208" s="227">
        <f>S1208*H1208</f>
        <v>0</v>
      </c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R1208" s="228" t="s">
        <v>318</v>
      </c>
      <c r="AT1208" s="228" t="s">
        <v>236</v>
      </c>
      <c r="AU1208" s="228" t="s">
        <v>88</v>
      </c>
      <c r="AY1208" s="18" t="s">
        <v>234</v>
      </c>
      <c r="BE1208" s="229">
        <f>IF(N1208="základní",J1208,0)</f>
        <v>0</v>
      </c>
      <c r="BF1208" s="229">
        <f>IF(N1208="snížená",J1208,0)</f>
        <v>0</v>
      </c>
      <c r="BG1208" s="229">
        <f>IF(N1208="zákl. přenesená",J1208,0)</f>
        <v>0</v>
      </c>
      <c r="BH1208" s="229">
        <f>IF(N1208="sníž. přenesená",J1208,0)</f>
        <v>0</v>
      </c>
      <c r="BI1208" s="229">
        <f>IF(N1208="nulová",J1208,0)</f>
        <v>0</v>
      </c>
      <c r="BJ1208" s="18" t="s">
        <v>86</v>
      </c>
      <c r="BK1208" s="229">
        <f>ROUND(I1208*H1208,2)</f>
        <v>0</v>
      </c>
      <c r="BL1208" s="18" t="s">
        <v>318</v>
      </c>
      <c r="BM1208" s="228" t="s">
        <v>2006</v>
      </c>
    </row>
    <row r="1209" s="2" customFormat="1" ht="21.75" customHeight="1">
      <c r="A1209" s="39"/>
      <c r="B1209" s="40"/>
      <c r="C1209" s="274" t="s">
        <v>2007</v>
      </c>
      <c r="D1209" s="274" t="s">
        <v>307</v>
      </c>
      <c r="E1209" s="275" t="s">
        <v>2008</v>
      </c>
      <c r="F1209" s="276" t="s">
        <v>2009</v>
      </c>
      <c r="G1209" s="277" t="s">
        <v>321</v>
      </c>
      <c r="H1209" s="278">
        <v>3</v>
      </c>
      <c r="I1209" s="279"/>
      <c r="J1209" s="280">
        <f>ROUND(I1209*H1209,2)</f>
        <v>0</v>
      </c>
      <c r="K1209" s="276" t="s">
        <v>239</v>
      </c>
      <c r="L1209" s="281"/>
      <c r="M1209" s="282" t="s">
        <v>1</v>
      </c>
      <c r="N1209" s="283" t="s">
        <v>43</v>
      </c>
      <c r="O1209" s="92"/>
      <c r="P1209" s="226">
        <f>O1209*H1209</f>
        <v>0</v>
      </c>
      <c r="Q1209" s="226">
        <v>0.00014999999999999999</v>
      </c>
      <c r="R1209" s="226">
        <f>Q1209*H1209</f>
        <v>0.00044999999999999999</v>
      </c>
      <c r="S1209" s="226">
        <v>0</v>
      </c>
      <c r="T1209" s="227">
        <f>S1209*H1209</f>
        <v>0</v>
      </c>
      <c r="U1209" s="39"/>
      <c r="V1209" s="39"/>
      <c r="W1209" s="39"/>
      <c r="X1209" s="39"/>
      <c r="Y1209" s="39"/>
      <c r="Z1209" s="39"/>
      <c r="AA1209" s="39"/>
      <c r="AB1209" s="39"/>
      <c r="AC1209" s="39"/>
      <c r="AD1209" s="39"/>
      <c r="AE1209" s="39"/>
      <c r="AR1209" s="228" t="s">
        <v>407</v>
      </c>
      <c r="AT1209" s="228" t="s">
        <v>307</v>
      </c>
      <c r="AU1209" s="228" t="s">
        <v>88</v>
      </c>
      <c r="AY1209" s="18" t="s">
        <v>234</v>
      </c>
      <c r="BE1209" s="229">
        <f>IF(N1209="základní",J1209,0)</f>
        <v>0</v>
      </c>
      <c r="BF1209" s="229">
        <f>IF(N1209="snížená",J1209,0)</f>
        <v>0</v>
      </c>
      <c r="BG1209" s="229">
        <f>IF(N1209="zákl. přenesená",J1209,0)</f>
        <v>0</v>
      </c>
      <c r="BH1209" s="229">
        <f>IF(N1209="sníž. přenesená",J1209,0)</f>
        <v>0</v>
      </c>
      <c r="BI1209" s="229">
        <f>IF(N1209="nulová",J1209,0)</f>
        <v>0</v>
      </c>
      <c r="BJ1209" s="18" t="s">
        <v>86</v>
      </c>
      <c r="BK1209" s="229">
        <f>ROUND(I1209*H1209,2)</f>
        <v>0</v>
      </c>
      <c r="BL1209" s="18" t="s">
        <v>318</v>
      </c>
      <c r="BM1209" s="228" t="s">
        <v>2010</v>
      </c>
    </row>
    <row r="1210" s="2" customFormat="1" ht="24.15" customHeight="1">
      <c r="A1210" s="39"/>
      <c r="B1210" s="40"/>
      <c r="C1210" s="217" t="s">
        <v>2011</v>
      </c>
      <c r="D1210" s="217" t="s">
        <v>236</v>
      </c>
      <c r="E1210" s="218" t="s">
        <v>2012</v>
      </c>
      <c r="F1210" s="219" t="s">
        <v>2013</v>
      </c>
      <c r="G1210" s="220" t="s">
        <v>978</v>
      </c>
      <c r="H1210" s="288"/>
      <c r="I1210" s="222"/>
      <c r="J1210" s="223">
        <f>ROUND(I1210*H1210,2)</f>
        <v>0</v>
      </c>
      <c r="K1210" s="219" t="s">
        <v>239</v>
      </c>
      <c r="L1210" s="45"/>
      <c r="M1210" s="224" t="s">
        <v>1</v>
      </c>
      <c r="N1210" s="225" t="s">
        <v>43</v>
      </c>
      <c r="O1210" s="92"/>
      <c r="P1210" s="226">
        <f>O1210*H1210</f>
        <v>0</v>
      </c>
      <c r="Q1210" s="226">
        <v>0</v>
      </c>
      <c r="R1210" s="226">
        <f>Q1210*H1210</f>
        <v>0</v>
      </c>
      <c r="S1210" s="226">
        <v>0</v>
      </c>
      <c r="T1210" s="227">
        <f>S1210*H1210</f>
        <v>0</v>
      </c>
      <c r="U1210" s="39"/>
      <c r="V1210" s="39"/>
      <c r="W1210" s="39"/>
      <c r="X1210" s="39"/>
      <c r="Y1210" s="39"/>
      <c r="Z1210" s="39"/>
      <c r="AA1210" s="39"/>
      <c r="AB1210" s="39"/>
      <c r="AC1210" s="39"/>
      <c r="AD1210" s="39"/>
      <c r="AE1210" s="39"/>
      <c r="AR1210" s="228" t="s">
        <v>318</v>
      </c>
      <c r="AT1210" s="228" t="s">
        <v>236</v>
      </c>
      <c r="AU1210" s="228" t="s">
        <v>88</v>
      </c>
      <c r="AY1210" s="18" t="s">
        <v>234</v>
      </c>
      <c r="BE1210" s="229">
        <f>IF(N1210="základní",J1210,0)</f>
        <v>0</v>
      </c>
      <c r="BF1210" s="229">
        <f>IF(N1210="snížená",J1210,0)</f>
        <v>0</v>
      </c>
      <c r="BG1210" s="229">
        <f>IF(N1210="zákl. přenesená",J1210,0)</f>
        <v>0</v>
      </c>
      <c r="BH1210" s="229">
        <f>IF(N1210="sníž. přenesená",J1210,0)</f>
        <v>0</v>
      </c>
      <c r="BI1210" s="229">
        <f>IF(N1210="nulová",J1210,0)</f>
        <v>0</v>
      </c>
      <c r="BJ1210" s="18" t="s">
        <v>86</v>
      </c>
      <c r="BK1210" s="229">
        <f>ROUND(I1210*H1210,2)</f>
        <v>0</v>
      </c>
      <c r="BL1210" s="18" t="s">
        <v>318</v>
      </c>
      <c r="BM1210" s="228" t="s">
        <v>2014</v>
      </c>
    </row>
    <row r="1211" s="2" customFormat="1" ht="24.15" customHeight="1">
      <c r="A1211" s="39"/>
      <c r="B1211" s="40"/>
      <c r="C1211" s="217" t="s">
        <v>2015</v>
      </c>
      <c r="D1211" s="217" t="s">
        <v>236</v>
      </c>
      <c r="E1211" s="218" t="s">
        <v>2016</v>
      </c>
      <c r="F1211" s="219" t="s">
        <v>2017</v>
      </c>
      <c r="G1211" s="220" t="s">
        <v>978</v>
      </c>
      <c r="H1211" s="288"/>
      <c r="I1211" s="222"/>
      <c r="J1211" s="223">
        <f>ROUND(I1211*H1211,2)</f>
        <v>0</v>
      </c>
      <c r="K1211" s="219" t="s">
        <v>239</v>
      </c>
      <c r="L1211" s="45"/>
      <c r="M1211" s="224" t="s">
        <v>1</v>
      </c>
      <c r="N1211" s="225" t="s">
        <v>43</v>
      </c>
      <c r="O1211" s="92"/>
      <c r="P1211" s="226">
        <f>O1211*H1211</f>
        <v>0</v>
      </c>
      <c r="Q1211" s="226">
        <v>0</v>
      </c>
      <c r="R1211" s="226">
        <f>Q1211*H1211</f>
        <v>0</v>
      </c>
      <c r="S1211" s="226">
        <v>0</v>
      </c>
      <c r="T1211" s="227">
        <f>S1211*H1211</f>
        <v>0</v>
      </c>
      <c r="U1211" s="39"/>
      <c r="V1211" s="39"/>
      <c r="W1211" s="39"/>
      <c r="X1211" s="39"/>
      <c r="Y1211" s="39"/>
      <c r="Z1211" s="39"/>
      <c r="AA1211" s="39"/>
      <c r="AB1211" s="39"/>
      <c r="AC1211" s="39"/>
      <c r="AD1211" s="39"/>
      <c r="AE1211" s="39"/>
      <c r="AR1211" s="228" t="s">
        <v>318</v>
      </c>
      <c r="AT1211" s="228" t="s">
        <v>236</v>
      </c>
      <c r="AU1211" s="228" t="s">
        <v>88</v>
      </c>
      <c r="AY1211" s="18" t="s">
        <v>234</v>
      </c>
      <c r="BE1211" s="229">
        <f>IF(N1211="základní",J1211,0)</f>
        <v>0</v>
      </c>
      <c r="BF1211" s="229">
        <f>IF(N1211="snížená",J1211,0)</f>
        <v>0</v>
      </c>
      <c r="BG1211" s="229">
        <f>IF(N1211="zákl. přenesená",J1211,0)</f>
        <v>0</v>
      </c>
      <c r="BH1211" s="229">
        <f>IF(N1211="sníž. přenesená",J1211,0)</f>
        <v>0</v>
      </c>
      <c r="BI1211" s="229">
        <f>IF(N1211="nulová",J1211,0)</f>
        <v>0</v>
      </c>
      <c r="BJ1211" s="18" t="s">
        <v>86</v>
      </c>
      <c r="BK1211" s="229">
        <f>ROUND(I1211*H1211,2)</f>
        <v>0</v>
      </c>
      <c r="BL1211" s="18" t="s">
        <v>318</v>
      </c>
      <c r="BM1211" s="228" t="s">
        <v>2018</v>
      </c>
    </row>
    <row r="1212" s="12" customFormat="1" ht="22.8" customHeight="1">
      <c r="A1212" s="12"/>
      <c r="B1212" s="201"/>
      <c r="C1212" s="202"/>
      <c r="D1212" s="203" t="s">
        <v>77</v>
      </c>
      <c r="E1212" s="215" t="s">
        <v>2019</v>
      </c>
      <c r="F1212" s="215" t="s">
        <v>2020</v>
      </c>
      <c r="G1212" s="202"/>
      <c r="H1212" s="202"/>
      <c r="I1212" s="205"/>
      <c r="J1212" s="216">
        <f>BK1212</f>
        <v>0</v>
      </c>
      <c r="K1212" s="202"/>
      <c r="L1212" s="207"/>
      <c r="M1212" s="208"/>
      <c r="N1212" s="209"/>
      <c r="O1212" s="209"/>
      <c r="P1212" s="210">
        <f>SUM(P1213:P1274)</f>
        <v>0</v>
      </c>
      <c r="Q1212" s="209"/>
      <c r="R1212" s="210">
        <f>SUM(R1213:R1274)</f>
        <v>1.5088791999999998</v>
      </c>
      <c r="S1212" s="209"/>
      <c r="T1212" s="211">
        <f>SUM(T1213:T1274)</f>
        <v>2.3536275</v>
      </c>
      <c r="U1212" s="12"/>
      <c r="V1212" s="12"/>
      <c r="W1212" s="12"/>
      <c r="X1212" s="12"/>
      <c r="Y1212" s="12"/>
      <c r="Z1212" s="12"/>
      <c r="AA1212" s="12"/>
      <c r="AB1212" s="12"/>
      <c r="AC1212" s="12"/>
      <c r="AD1212" s="12"/>
      <c r="AE1212" s="12"/>
      <c r="AR1212" s="212" t="s">
        <v>88</v>
      </c>
      <c r="AT1212" s="213" t="s">
        <v>77</v>
      </c>
      <c r="AU1212" s="213" t="s">
        <v>86</v>
      </c>
      <c r="AY1212" s="212" t="s">
        <v>234</v>
      </c>
      <c r="BK1212" s="214">
        <f>SUM(BK1213:BK1274)</f>
        <v>0</v>
      </c>
    </row>
    <row r="1213" s="2" customFormat="1" ht="16.5" customHeight="1">
      <c r="A1213" s="39"/>
      <c r="B1213" s="40"/>
      <c r="C1213" s="217" t="s">
        <v>2021</v>
      </c>
      <c r="D1213" s="217" t="s">
        <v>236</v>
      </c>
      <c r="E1213" s="218" t="s">
        <v>2022</v>
      </c>
      <c r="F1213" s="219" t="s">
        <v>2023</v>
      </c>
      <c r="G1213" s="220" t="s">
        <v>131</v>
      </c>
      <c r="H1213" s="221">
        <v>105.86</v>
      </c>
      <c r="I1213" s="222"/>
      <c r="J1213" s="223">
        <f>ROUND(I1213*H1213,2)</f>
        <v>0</v>
      </c>
      <c r="K1213" s="219" t="s">
        <v>239</v>
      </c>
      <c r="L1213" s="45"/>
      <c r="M1213" s="224" t="s">
        <v>1</v>
      </c>
      <c r="N1213" s="225" t="s">
        <v>43</v>
      </c>
      <c r="O1213" s="92"/>
      <c r="P1213" s="226">
        <f>O1213*H1213</f>
        <v>0</v>
      </c>
      <c r="Q1213" s="226">
        <v>0.00029999999999999997</v>
      </c>
      <c r="R1213" s="226">
        <f>Q1213*H1213</f>
        <v>0.031757999999999995</v>
      </c>
      <c r="S1213" s="226">
        <v>0</v>
      </c>
      <c r="T1213" s="227">
        <f>S1213*H1213</f>
        <v>0</v>
      </c>
      <c r="U1213" s="39"/>
      <c r="V1213" s="39"/>
      <c r="W1213" s="39"/>
      <c r="X1213" s="39"/>
      <c r="Y1213" s="39"/>
      <c r="Z1213" s="39"/>
      <c r="AA1213" s="39"/>
      <c r="AB1213" s="39"/>
      <c r="AC1213" s="39"/>
      <c r="AD1213" s="39"/>
      <c r="AE1213" s="39"/>
      <c r="AR1213" s="228" t="s">
        <v>318</v>
      </c>
      <c r="AT1213" s="228" t="s">
        <v>236</v>
      </c>
      <c r="AU1213" s="228" t="s">
        <v>88</v>
      </c>
      <c r="AY1213" s="18" t="s">
        <v>234</v>
      </c>
      <c r="BE1213" s="229">
        <f>IF(N1213="základní",J1213,0)</f>
        <v>0</v>
      </c>
      <c r="BF1213" s="229">
        <f>IF(N1213="snížená",J1213,0)</f>
        <v>0</v>
      </c>
      <c r="BG1213" s="229">
        <f>IF(N1213="zákl. přenesená",J1213,0)</f>
        <v>0</v>
      </c>
      <c r="BH1213" s="229">
        <f>IF(N1213="sníž. přenesená",J1213,0)</f>
        <v>0</v>
      </c>
      <c r="BI1213" s="229">
        <f>IF(N1213="nulová",J1213,0)</f>
        <v>0</v>
      </c>
      <c r="BJ1213" s="18" t="s">
        <v>86</v>
      </c>
      <c r="BK1213" s="229">
        <f>ROUND(I1213*H1213,2)</f>
        <v>0</v>
      </c>
      <c r="BL1213" s="18" t="s">
        <v>318</v>
      </c>
      <c r="BM1213" s="228" t="s">
        <v>2024</v>
      </c>
    </row>
    <row r="1214" s="13" customFormat="1">
      <c r="A1214" s="13"/>
      <c r="B1214" s="230"/>
      <c r="C1214" s="231"/>
      <c r="D1214" s="232" t="s">
        <v>242</v>
      </c>
      <c r="E1214" s="233" t="s">
        <v>1</v>
      </c>
      <c r="F1214" s="234" t="s">
        <v>121</v>
      </c>
      <c r="G1214" s="231"/>
      <c r="H1214" s="235">
        <v>105.86</v>
      </c>
      <c r="I1214" s="236"/>
      <c r="J1214" s="231"/>
      <c r="K1214" s="231"/>
      <c r="L1214" s="237"/>
      <c r="M1214" s="238"/>
      <c r="N1214" s="239"/>
      <c r="O1214" s="239"/>
      <c r="P1214" s="239"/>
      <c r="Q1214" s="239"/>
      <c r="R1214" s="239"/>
      <c r="S1214" s="239"/>
      <c r="T1214" s="240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41" t="s">
        <v>242</v>
      </c>
      <c r="AU1214" s="241" t="s">
        <v>88</v>
      </c>
      <c r="AV1214" s="13" t="s">
        <v>88</v>
      </c>
      <c r="AW1214" s="13" t="s">
        <v>34</v>
      </c>
      <c r="AX1214" s="13" t="s">
        <v>78</v>
      </c>
      <c r="AY1214" s="241" t="s">
        <v>234</v>
      </c>
    </row>
    <row r="1215" s="14" customFormat="1">
      <c r="A1215" s="14"/>
      <c r="B1215" s="242"/>
      <c r="C1215" s="243"/>
      <c r="D1215" s="232" t="s">
        <v>242</v>
      </c>
      <c r="E1215" s="244" t="s">
        <v>1</v>
      </c>
      <c r="F1215" s="245" t="s">
        <v>244</v>
      </c>
      <c r="G1215" s="243"/>
      <c r="H1215" s="246">
        <v>105.86</v>
      </c>
      <c r="I1215" s="247"/>
      <c r="J1215" s="243"/>
      <c r="K1215" s="243"/>
      <c r="L1215" s="248"/>
      <c r="M1215" s="249"/>
      <c r="N1215" s="250"/>
      <c r="O1215" s="250"/>
      <c r="P1215" s="250"/>
      <c r="Q1215" s="250"/>
      <c r="R1215" s="250"/>
      <c r="S1215" s="250"/>
      <c r="T1215" s="251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2" t="s">
        <v>242</v>
      </c>
      <c r="AU1215" s="252" t="s">
        <v>88</v>
      </c>
      <c r="AV1215" s="14" t="s">
        <v>240</v>
      </c>
      <c r="AW1215" s="14" t="s">
        <v>34</v>
      </c>
      <c r="AX1215" s="14" t="s">
        <v>86</v>
      </c>
      <c r="AY1215" s="252" t="s">
        <v>234</v>
      </c>
    </row>
    <row r="1216" s="2" customFormat="1" ht="24.15" customHeight="1">
      <c r="A1216" s="39"/>
      <c r="B1216" s="40"/>
      <c r="C1216" s="217" t="s">
        <v>2025</v>
      </c>
      <c r="D1216" s="217" t="s">
        <v>236</v>
      </c>
      <c r="E1216" s="218" t="s">
        <v>2026</v>
      </c>
      <c r="F1216" s="219" t="s">
        <v>2027</v>
      </c>
      <c r="G1216" s="220" t="s">
        <v>131</v>
      </c>
      <c r="H1216" s="221">
        <v>105.86</v>
      </c>
      <c r="I1216" s="222"/>
      <c r="J1216" s="223">
        <f>ROUND(I1216*H1216,2)</f>
        <v>0</v>
      </c>
      <c r="K1216" s="219" t="s">
        <v>239</v>
      </c>
      <c r="L1216" s="45"/>
      <c r="M1216" s="224" t="s">
        <v>1</v>
      </c>
      <c r="N1216" s="225" t="s">
        <v>43</v>
      </c>
      <c r="O1216" s="92"/>
      <c r="P1216" s="226">
        <f>O1216*H1216</f>
        <v>0</v>
      </c>
      <c r="Q1216" s="226">
        <v>0.0074999999999999997</v>
      </c>
      <c r="R1216" s="226">
        <f>Q1216*H1216</f>
        <v>0.79394999999999993</v>
      </c>
      <c r="S1216" s="226">
        <v>0</v>
      </c>
      <c r="T1216" s="227">
        <f>S1216*H1216</f>
        <v>0</v>
      </c>
      <c r="U1216" s="39"/>
      <c r="V1216" s="39"/>
      <c r="W1216" s="39"/>
      <c r="X1216" s="39"/>
      <c r="Y1216" s="39"/>
      <c r="Z1216" s="39"/>
      <c r="AA1216" s="39"/>
      <c r="AB1216" s="39"/>
      <c r="AC1216" s="39"/>
      <c r="AD1216" s="39"/>
      <c r="AE1216" s="39"/>
      <c r="AR1216" s="228" t="s">
        <v>318</v>
      </c>
      <c r="AT1216" s="228" t="s">
        <v>236</v>
      </c>
      <c r="AU1216" s="228" t="s">
        <v>88</v>
      </c>
      <c r="AY1216" s="18" t="s">
        <v>234</v>
      </c>
      <c r="BE1216" s="229">
        <f>IF(N1216="základní",J1216,0)</f>
        <v>0</v>
      </c>
      <c r="BF1216" s="229">
        <f>IF(N1216="snížená",J1216,0)</f>
        <v>0</v>
      </c>
      <c r="BG1216" s="229">
        <f>IF(N1216="zákl. přenesená",J1216,0)</f>
        <v>0</v>
      </c>
      <c r="BH1216" s="229">
        <f>IF(N1216="sníž. přenesená",J1216,0)</f>
        <v>0</v>
      </c>
      <c r="BI1216" s="229">
        <f>IF(N1216="nulová",J1216,0)</f>
        <v>0</v>
      </c>
      <c r="BJ1216" s="18" t="s">
        <v>86</v>
      </c>
      <c r="BK1216" s="229">
        <f>ROUND(I1216*H1216,2)</f>
        <v>0</v>
      </c>
      <c r="BL1216" s="18" t="s">
        <v>318</v>
      </c>
      <c r="BM1216" s="228" t="s">
        <v>2028</v>
      </c>
    </row>
    <row r="1217" s="13" customFormat="1">
      <c r="A1217" s="13"/>
      <c r="B1217" s="230"/>
      <c r="C1217" s="231"/>
      <c r="D1217" s="232" t="s">
        <v>242</v>
      </c>
      <c r="E1217" s="233" t="s">
        <v>1</v>
      </c>
      <c r="F1217" s="234" t="s">
        <v>121</v>
      </c>
      <c r="G1217" s="231"/>
      <c r="H1217" s="235">
        <v>105.86</v>
      </c>
      <c r="I1217" s="236"/>
      <c r="J1217" s="231"/>
      <c r="K1217" s="231"/>
      <c r="L1217" s="237"/>
      <c r="M1217" s="238"/>
      <c r="N1217" s="239"/>
      <c r="O1217" s="239"/>
      <c r="P1217" s="239"/>
      <c r="Q1217" s="239"/>
      <c r="R1217" s="239"/>
      <c r="S1217" s="239"/>
      <c r="T1217" s="240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1" t="s">
        <v>242</v>
      </c>
      <c r="AU1217" s="241" t="s">
        <v>88</v>
      </c>
      <c r="AV1217" s="13" t="s">
        <v>88</v>
      </c>
      <c r="AW1217" s="13" t="s">
        <v>34</v>
      </c>
      <c r="AX1217" s="13" t="s">
        <v>78</v>
      </c>
      <c r="AY1217" s="241" t="s">
        <v>234</v>
      </c>
    </row>
    <row r="1218" s="14" customFormat="1">
      <c r="A1218" s="14"/>
      <c r="B1218" s="242"/>
      <c r="C1218" s="243"/>
      <c r="D1218" s="232" t="s">
        <v>242</v>
      </c>
      <c r="E1218" s="244" t="s">
        <v>1</v>
      </c>
      <c r="F1218" s="245" t="s">
        <v>244</v>
      </c>
      <c r="G1218" s="243"/>
      <c r="H1218" s="246">
        <v>105.86</v>
      </c>
      <c r="I1218" s="247"/>
      <c r="J1218" s="243"/>
      <c r="K1218" s="243"/>
      <c r="L1218" s="248"/>
      <c r="M1218" s="249"/>
      <c r="N1218" s="250"/>
      <c r="O1218" s="250"/>
      <c r="P1218" s="250"/>
      <c r="Q1218" s="250"/>
      <c r="R1218" s="250"/>
      <c r="S1218" s="250"/>
      <c r="T1218" s="251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2" t="s">
        <v>242</v>
      </c>
      <c r="AU1218" s="252" t="s">
        <v>88</v>
      </c>
      <c r="AV1218" s="14" t="s">
        <v>240</v>
      </c>
      <c r="AW1218" s="14" t="s">
        <v>34</v>
      </c>
      <c r="AX1218" s="14" t="s">
        <v>86</v>
      </c>
      <c r="AY1218" s="252" t="s">
        <v>234</v>
      </c>
    </row>
    <row r="1219" s="2" customFormat="1" ht="24.15" customHeight="1">
      <c r="A1219" s="39"/>
      <c r="B1219" s="40"/>
      <c r="C1219" s="217" t="s">
        <v>2029</v>
      </c>
      <c r="D1219" s="217" t="s">
        <v>236</v>
      </c>
      <c r="E1219" s="218" t="s">
        <v>2030</v>
      </c>
      <c r="F1219" s="219" t="s">
        <v>2031</v>
      </c>
      <c r="G1219" s="220" t="s">
        <v>96</v>
      </c>
      <c r="H1219" s="221">
        <v>122.90000000000001</v>
      </c>
      <c r="I1219" s="222"/>
      <c r="J1219" s="223">
        <f>ROUND(I1219*H1219,2)</f>
        <v>0</v>
      </c>
      <c r="K1219" s="219" t="s">
        <v>239</v>
      </c>
      <c r="L1219" s="45"/>
      <c r="M1219" s="224" t="s">
        <v>1</v>
      </c>
      <c r="N1219" s="225" t="s">
        <v>43</v>
      </c>
      <c r="O1219" s="92"/>
      <c r="P1219" s="226">
        <f>O1219*H1219</f>
        <v>0</v>
      </c>
      <c r="Q1219" s="226">
        <v>0.00073999999999999999</v>
      </c>
      <c r="R1219" s="226">
        <f>Q1219*H1219</f>
        <v>0.090945999999999999</v>
      </c>
      <c r="S1219" s="226">
        <v>0</v>
      </c>
      <c r="T1219" s="227">
        <f>S1219*H1219</f>
        <v>0</v>
      </c>
      <c r="U1219" s="39"/>
      <c r="V1219" s="39"/>
      <c r="W1219" s="39"/>
      <c r="X1219" s="39"/>
      <c r="Y1219" s="39"/>
      <c r="Z1219" s="39"/>
      <c r="AA1219" s="39"/>
      <c r="AB1219" s="39"/>
      <c r="AC1219" s="39"/>
      <c r="AD1219" s="39"/>
      <c r="AE1219" s="39"/>
      <c r="AR1219" s="228" t="s">
        <v>318</v>
      </c>
      <c r="AT1219" s="228" t="s">
        <v>236</v>
      </c>
      <c r="AU1219" s="228" t="s">
        <v>88</v>
      </c>
      <c r="AY1219" s="18" t="s">
        <v>234</v>
      </c>
      <c r="BE1219" s="229">
        <f>IF(N1219="základní",J1219,0)</f>
        <v>0</v>
      </c>
      <c r="BF1219" s="229">
        <f>IF(N1219="snížená",J1219,0)</f>
        <v>0</v>
      </c>
      <c r="BG1219" s="229">
        <f>IF(N1219="zákl. přenesená",J1219,0)</f>
        <v>0</v>
      </c>
      <c r="BH1219" s="229">
        <f>IF(N1219="sníž. přenesená",J1219,0)</f>
        <v>0</v>
      </c>
      <c r="BI1219" s="229">
        <f>IF(N1219="nulová",J1219,0)</f>
        <v>0</v>
      </c>
      <c r="BJ1219" s="18" t="s">
        <v>86</v>
      </c>
      <c r="BK1219" s="229">
        <f>ROUND(I1219*H1219,2)</f>
        <v>0</v>
      </c>
      <c r="BL1219" s="18" t="s">
        <v>318</v>
      </c>
      <c r="BM1219" s="228" t="s">
        <v>2032</v>
      </c>
    </row>
    <row r="1220" s="13" customFormat="1">
      <c r="A1220" s="13"/>
      <c r="B1220" s="230"/>
      <c r="C1220" s="231"/>
      <c r="D1220" s="232" t="s">
        <v>242</v>
      </c>
      <c r="E1220" s="233" t="s">
        <v>1</v>
      </c>
      <c r="F1220" s="234" t="s">
        <v>563</v>
      </c>
      <c r="G1220" s="231"/>
      <c r="H1220" s="235">
        <v>18.5</v>
      </c>
      <c r="I1220" s="236"/>
      <c r="J1220" s="231"/>
      <c r="K1220" s="231"/>
      <c r="L1220" s="237"/>
      <c r="M1220" s="238"/>
      <c r="N1220" s="239"/>
      <c r="O1220" s="239"/>
      <c r="P1220" s="239"/>
      <c r="Q1220" s="239"/>
      <c r="R1220" s="239"/>
      <c r="S1220" s="239"/>
      <c r="T1220" s="240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1" t="s">
        <v>242</v>
      </c>
      <c r="AU1220" s="241" t="s">
        <v>88</v>
      </c>
      <c r="AV1220" s="13" t="s">
        <v>88</v>
      </c>
      <c r="AW1220" s="13" t="s">
        <v>34</v>
      </c>
      <c r="AX1220" s="13" t="s">
        <v>78</v>
      </c>
      <c r="AY1220" s="241" t="s">
        <v>234</v>
      </c>
    </row>
    <row r="1221" s="13" customFormat="1">
      <c r="A1221" s="13"/>
      <c r="B1221" s="230"/>
      <c r="C1221" s="231"/>
      <c r="D1221" s="232" t="s">
        <v>242</v>
      </c>
      <c r="E1221" s="233" t="s">
        <v>1</v>
      </c>
      <c r="F1221" s="234" t="s">
        <v>2033</v>
      </c>
      <c r="G1221" s="231"/>
      <c r="H1221" s="235">
        <v>10.75</v>
      </c>
      <c r="I1221" s="236"/>
      <c r="J1221" s="231"/>
      <c r="K1221" s="231"/>
      <c r="L1221" s="237"/>
      <c r="M1221" s="238"/>
      <c r="N1221" s="239"/>
      <c r="O1221" s="239"/>
      <c r="P1221" s="239"/>
      <c r="Q1221" s="239"/>
      <c r="R1221" s="239"/>
      <c r="S1221" s="239"/>
      <c r="T1221" s="240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1" t="s">
        <v>242</v>
      </c>
      <c r="AU1221" s="241" t="s">
        <v>88</v>
      </c>
      <c r="AV1221" s="13" t="s">
        <v>88</v>
      </c>
      <c r="AW1221" s="13" t="s">
        <v>34</v>
      </c>
      <c r="AX1221" s="13" t="s">
        <v>78</v>
      </c>
      <c r="AY1221" s="241" t="s">
        <v>234</v>
      </c>
    </row>
    <row r="1222" s="13" customFormat="1">
      <c r="A1222" s="13"/>
      <c r="B1222" s="230"/>
      <c r="C1222" s="231"/>
      <c r="D1222" s="232" t="s">
        <v>242</v>
      </c>
      <c r="E1222" s="233" t="s">
        <v>1</v>
      </c>
      <c r="F1222" s="234" t="s">
        <v>2034</v>
      </c>
      <c r="G1222" s="231"/>
      <c r="H1222" s="235">
        <v>13.800000000000001</v>
      </c>
      <c r="I1222" s="236"/>
      <c r="J1222" s="231"/>
      <c r="K1222" s="231"/>
      <c r="L1222" s="237"/>
      <c r="M1222" s="238"/>
      <c r="N1222" s="239"/>
      <c r="O1222" s="239"/>
      <c r="P1222" s="239"/>
      <c r="Q1222" s="239"/>
      <c r="R1222" s="239"/>
      <c r="S1222" s="239"/>
      <c r="T1222" s="240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1" t="s">
        <v>242</v>
      </c>
      <c r="AU1222" s="241" t="s">
        <v>88</v>
      </c>
      <c r="AV1222" s="13" t="s">
        <v>88</v>
      </c>
      <c r="AW1222" s="13" t="s">
        <v>34</v>
      </c>
      <c r="AX1222" s="13" t="s">
        <v>78</v>
      </c>
      <c r="AY1222" s="241" t="s">
        <v>234</v>
      </c>
    </row>
    <row r="1223" s="13" customFormat="1">
      <c r="A1223" s="13"/>
      <c r="B1223" s="230"/>
      <c r="C1223" s="231"/>
      <c r="D1223" s="232" t="s">
        <v>242</v>
      </c>
      <c r="E1223" s="233" t="s">
        <v>1</v>
      </c>
      <c r="F1223" s="234" t="s">
        <v>2035</v>
      </c>
      <c r="G1223" s="231"/>
      <c r="H1223" s="235">
        <v>6.7999999999999998</v>
      </c>
      <c r="I1223" s="236"/>
      <c r="J1223" s="231"/>
      <c r="K1223" s="231"/>
      <c r="L1223" s="237"/>
      <c r="M1223" s="238"/>
      <c r="N1223" s="239"/>
      <c r="O1223" s="239"/>
      <c r="P1223" s="239"/>
      <c r="Q1223" s="239"/>
      <c r="R1223" s="239"/>
      <c r="S1223" s="239"/>
      <c r="T1223" s="240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1" t="s">
        <v>242</v>
      </c>
      <c r="AU1223" s="241" t="s">
        <v>88</v>
      </c>
      <c r="AV1223" s="13" t="s">
        <v>88</v>
      </c>
      <c r="AW1223" s="13" t="s">
        <v>34</v>
      </c>
      <c r="AX1223" s="13" t="s">
        <v>78</v>
      </c>
      <c r="AY1223" s="241" t="s">
        <v>234</v>
      </c>
    </row>
    <row r="1224" s="13" customFormat="1">
      <c r="A1224" s="13"/>
      <c r="B1224" s="230"/>
      <c r="C1224" s="231"/>
      <c r="D1224" s="232" t="s">
        <v>242</v>
      </c>
      <c r="E1224" s="233" t="s">
        <v>1</v>
      </c>
      <c r="F1224" s="234" t="s">
        <v>2036</v>
      </c>
      <c r="G1224" s="231"/>
      <c r="H1224" s="235">
        <v>4.2999999999999998</v>
      </c>
      <c r="I1224" s="236"/>
      <c r="J1224" s="231"/>
      <c r="K1224" s="231"/>
      <c r="L1224" s="237"/>
      <c r="M1224" s="238"/>
      <c r="N1224" s="239"/>
      <c r="O1224" s="239"/>
      <c r="P1224" s="239"/>
      <c r="Q1224" s="239"/>
      <c r="R1224" s="239"/>
      <c r="S1224" s="239"/>
      <c r="T1224" s="240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1" t="s">
        <v>242</v>
      </c>
      <c r="AU1224" s="241" t="s">
        <v>88</v>
      </c>
      <c r="AV1224" s="13" t="s">
        <v>88</v>
      </c>
      <c r="AW1224" s="13" t="s">
        <v>34</v>
      </c>
      <c r="AX1224" s="13" t="s">
        <v>78</v>
      </c>
      <c r="AY1224" s="241" t="s">
        <v>234</v>
      </c>
    </row>
    <row r="1225" s="13" customFormat="1">
      <c r="A1225" s="13"/>
      <c r="B1225" s="230"/>
      <c r="C1225" s="231"/>
      <c r="D1225" s="232" t="s">
        <v>242</v>
      </c>
      <c r="E1225" s="233" t="s">
        <v>1</v>
      </c>
      <c r="F1225" s="234" t="s">
        <v>564</v>
      </c>
      <c r="G1225" s="231"/>
      <c r="H1225" s="235">
        <v>10.699999999999999</v>
      </c>
      <c r="I1225" s="236"/>
      <c r="J1225" s="231"/>
      <c r="K1225" s="231"/>
      <c r="L1225" s="237"/>
      <c r="M1225" s="238"/>
      <c r="N1225" s="239"/>
      <c r="O1225" s="239"/>
      <c r="P1225" s="239"/>
      <c r="Q1225" s="239"/>
      <c r="R1225" s="239"/>
      <c r="S1225" s="239"/>
      <c r="T1225" s="240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1" t="s">
        <v>242</v>
      </c>
      <c r="AU1225" s="241" t="s">
        <v>88</v>
      </c>
      <c r="AV1225" s="13" t="s">
        <v>88</v>
      </c>
      <c r="AW1225" s="13" t="s">
        <v>34</v>
      </c>
      <c r="AX1225" s="13" t="s">
        <v>78</v>
      </c>
      <c r="AY1225" s="241" t="s">
        <v>234</v>
      </c>
    </row>
    <row r="1226" s="13" customFormat="1">
      <c r="A1226" s="13"/>
      <c r="B1226" s="230"/>
      <c r="C1226" s="231"/>
      <c r="D1226" s="232" t="s">
        <v>242</v>
      </c>
      <c r="E1226" s="233" t="s">
        <v>1</v>
      </c>
      <c r="F1226" s="234" t="s">
        <v>565</v>
      </c>
      <c r="G1226" s="231"/>
      <c r="H1226" s="235">
        <v>17.899999999999999</v>
      </c>
      <c r="I1226" s="236"/>
      <c r="J1226" s="231"/>
      <c r="K1226" s="231"/>
      <c r="L1226" s="237"/>
      <c r="M1226" s="238"/>
      <c r="N1226" s="239"/>
      <c r="O1226" s="239"/>
      <c r="P1226" s="239"/>
      <c r="Q1226" s="239"/>
      <c r="R1226" s="239"/>
      <c r="S1226" s="239"/>
      <c r="T1226" s="240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1" t="s">
        <v>242</v>
      </c>
      <c r="AU1226" s="241" t="s">
        <v>88</v>
      </c>
      <c r="AV1226" s="13" t="s">
        <v>88</v>
      </c>
      <c r="AW1226" s="13" t="s">
        <v>34</v>
      </c>
      <c r="AX1226" s="13" t="s">
        <v>78</v>
      </c>
      <c r="AY1226" s="241" t="s">
        <v>234</v>
      </c>
    </row>
    <row r="1227" s="13" customFormat="1">
      <c r="A1227" s="13"/>
      <c r="B1227" s="230"/>
      <c r="C1227" s="231"/>
      <c r="D1227" s="232" t="s">
        <v>242</v>
      </c>
      <c r="E1227" s="233" t="s">
        <v>1</v>
      </c>
      <c r="F1227" s="234" t="s">
        <v>566</v>
      </c>
      <c r="G1227" s="231"/>
      <c r="H1227" s="235">
        <v>17.199999999999999</v>
      </c>
      <c r="I1227" s="236"/>
      <c r="J1227" s="231"/>
      <c r="K1227" s="231"/>
      <c r="L1227" s="237"/>
      <c r="M1227" s="238"/>
      <c r="N1227" s="239"/>
      <c r="O1227" s="239"/>
      <c r="P1227" s="239"/>
      <c r="Q1227" s="239"/>
      <c r="R1227" s="239"/>
      <c r="S1227" s="239"/>
      <c r="T1227" s="240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1" t="s">
        <v>242</v>
      </c>
      <c r="AU1227" s="241" t="s">
        <v>88</v>
      </c>
      <c r="AV1227" s="13" t="s">
        <v>88</v>
      </c>
      <c r="AW1227" s="13" t="s">
        <v>34</v>
      </c>
      <c r="AX1227" s="13" t="s">
        <v>78</v>
      </c>
      <c r="AY1227" s="241" t="s">
        <v>234</v>
      </c>
    </row>
    <row r="1228" s="13" customFormat="1">
      <c r="A1228" s="13"/>
      <c r="B1228" s="230"/>
      <c r="C1228" s="231"/>
      <c r="D1228" s="232" t="s">
        <v>242</v>
      </c>
      <c r="E1228" s="233" t="s">
        <v>1</v>
      </c>
      <c r="F1228" s="234" t="s">
        <v>567</v>
      </c>
      <c r="G1228" s="231"/>
      <c r="H1228" s="235">
        <v>22.949999999999999</v>
      </c>
      <c r="I1228" s="236"/>
      <c r="J1228" s="231"/>
      <c r="K1228" s="231"/>
      <c r="L1228" s="237"/>
      <c r="M1228" s="238"/>
      <c r="N1228" s="239"/>
      <c r="O1228" s="239"/>
      <c r="P1228" s="239"/>
      <c r="Q1228" s="239"/>
      <c r="R1228" s="239"/>
      <c r="S1228" s="239"/>
      <c r="T1228" s="240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1" t="s">
        <v>242</v>
      </c>
      <c r="AU1228" s="241" t="s">
        <v>88</v>
      </c>
      <c r="AV1228" s="13" t="s">
        <v>88</v>
      </c>
      <c r="AW1228" s="13" t="s">
        <v>34</v>
      </c>
      <c r="AX1228" s="13" t="s">
        <v>78</v>
      </c>
      <c r="AY1228" s="241" t="s">
        <v>234</v>
      </c>
    </row>
    <row r="1229" s="14" customFormat="1">
      <c r="A1229" s="14"/>
      <c r="B1229" s="242"/>
      <c r="C1229" s="243"/>
      <c r="D1229" s="232" t="s">
        <v>242</v>
      </c>
      <c r="E1229" s="244" t="s">
        <v>94</v>
      </c>
      <c r="F1229" s="245" t="s">
        <v>244</v>
      </c>
      <c r="G1229" s="243"/>
      <c r="H1229" s="246">
        <v>122.90000000000001</v>
      </c>
      <c r="I1229" s="247"/>
      <c r="J1229" s="243"/>
      <c r="K1229" s="243"/>
      <c r="L1229" s="248"/>
      <c r="M1229" s="249"/>
      <c r="N1229" s="250"/>
      <c r="O1229" s="250"/>
      <c r="P1229" s="250"/>
      <c r="Q1229" s="250"/>
      <c r="R1229" s="250"/>
      <c r="S1229" s="250"/>
      <c r="T1229" s="251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2" t="s">
        <v>242</v>
      </c>
      <c r="AU1229" s="252" t="s">
        <v>88</v>
      </c>
      <c r="AV1229" s="14" t="s">
        <v>240</v>
      </c>
      <c r="AW1229" s="14" t="s">
        <v>34</v>
      </c>
      <c r="AX1229" s="14" t="s">
        <v>86</v>
      </c>
      <c r="AY1229" s="252" t="s">
        <v>234</v>
      </c>
    </row>
    <row r="1230" s="2" customFormat="1" ht="16.5" customHeight="1">
      <c r="A1230" s="39"/>
      <c r="B1230" s="40"/>
      <c r="C1230" s="274" t="s">
        <v>2037</v>
      </c>
      <c r="D1230" s="274" t="s">
        <v>307</v>
      </c>
      <c r="E1230" s="275" t="s">
        <v>2038</v>
      </c>
      <c r="F1230" s="276" t="s">
        <v>2039</v>
      </c>
      <c r="G1230" s="277" t="s">
        <v>96</v>
      </c>
      <c r="H1230" s="278">
        <v>135.19</v>
      </c>
      <c r="I1230" s="279"/>
      <c r="J1230" s="280">
        <f>ROUND(I1230*H1230,2)</f>
        <v>0</v>
      </c>
      <c r="K1230" s="276" t="s">
        <v>1</v>
      </c>
      <c r="L1230" s="281"/>
      <c r="M1230" s="282" t="s">
        <v>1</v>
      </c>
      <c r="N1230" s="283" t="s">
        <v>43</v>
      </c>
      <c r="O1230" s="92"/>
      <c r="P1230" s="226">
        <f>O1230*H1230</f>
        <v>0</v>
      </c>
      <c r="Q1230" s="226">
        <v>0</v>
      </c>
      <c r="R1230" s="226">
        <f>Q1230*H1230</f>
        <v>0</v>
      </c>
      <c r="S1230" s="226">
        <v>0</v>
      </c>
      <c r="T1230" s="227">
        <f>S1230*H1230</f>
        <v>0</v>
      </c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R1230" s="228" t="s">
        <v>407</v>
      </c>
      <c r="AT1230" s="228" t="s">
        <v>307</v>
      </c>
      <c r="AU1230" s="228" t="s">
        <v>88</v>
      </c>
      <c r="AY1230" s="18" t="s">
        <v>234</v>
      </c>
      <c r="BE1230" s="229">
        <f>IF(N1230="základní",J1230,0)</f>
        <v>0</v>
      </c>
      <c r="BF1230" s="229">
        <f>IF(N1230="snížená",J1230,0)</f>
        <v>0</v>
      </c>
      <c r="BG1230" s="229">
        <f>IF(N1230="zákl. přenesená",J1230,0)</f>
        <v>0</v>
      </c>
      <c r="BH1230" s="229">
        <f>IF(N1230="sníž. přenesená",J1230,0)</f>
        <v>0</v>
      </c>
      <c r="BI1230" s="229">
        <f>IF(N1230="nulová",J1230,0)</f>
        <v>0</v>
      </c>
      <c r="BJ1230" s="18" t="s">
        <v>86</v>
      </c>
      <c r="BK1230" s="229">
        <f>ROUND(I1230*H1230,2)</f>
        <v>0</v>
      </c>
      <c r="BL1230" s="18" t="s">
        <v>318</v>
      </c>
      <c r="BM1230" s="228" t="s">
        <v>2040</v>
      </c>
    </row>
    <row r="1231" s="13" customFormat="1">
      <c r="A1231" s="13"/>
      <c r="B1231" s="230"/>
      <c r="C1231" s="231"/>
      <c r="D1231" s="232" t="s">
        <v>242</v>
      </c>
      <c r="E1231" s="231"/>
      <c r="F1231" s="234" t="s">
        <v>2041</v>
      </c>
      <c r="G1231" s="231"/>
      <c r="H1231" s="235">
        <v>135.19</v>
      </c>
      <c r="I1231" s="236"/>
      <c r="J1231" s="231"/>
      <c r="K1231" s="231"/>
      <c r="L1231" s="237"/>
      <c r="M1231" s="238"/>
      <c r="N1231" s="239"/>
      <c r="O1231" s="239"/>
      <c r="P1231" s="239"/>
      <c r="Q1231" s="239"/>
      <c r="R1231" s="239"/>
      <c r="S1231" s="239"/>
      <c r="T1231" s="240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41" t="s">
        <v>242</v>
      </c>
      <c r="AU1231" s="241" t="s">
        <v>88</v>
      </c>
      <c r="AV1231" s="13" t="s">
        <v>88</v>
      </c>
      <c r="AW1231" s="13" t="s">
        <v>4</v>
      </c>
      <c r="AX1231" s="13" t="s">
        <v>86</v>
      </c>
      <c r="AY1231" s="241" t="s">
        <v>234</v>
      </c>
    </row>
    <row r="1232" s="2" customFormat="1" ht="16.5" customHeight="1">
      <c r="A1232" s="39"/>
      <c r="B1232" s="40"/>
      <c r="C1232" s="217" t="s">
        <v>2042</v>
      </c>
      <c r="D1232" s="217" t="s">
        <v>236</v>
      </c>
      <c r="E1232" s="218" t="s">
        <v>2043</v>
      </c>
      <c r="F1232" s="219" t="s">
        <v>2044</v>
      </c>
      <c r="G1232" s="220" t="s">
        <v>131</v>
      </c>
      <c r="H1232" s="221">
        <v>66.674999999999997</v>
      </c>
      <c r="I1232" s="222"/>
      <c r="J1232" s="223">
        <f>ROUND(I1232*H1232,2)</f>
        <v>0</v>
      </c>
      <c r="K1232" s="219" t="s">
        <v>239</v>
      </c>
      <c r="L1232" s="45"/>
      <c r="M1232" s="224" t="s">
        <v>1</v>
      </c>
      <c r="N1232" s="225" t="s">
        <v>43</v>
      </c>
      <c r="O1232" s="92"/>
      <c r="P1232" s="226">
        <f>O1232*H1232</f>
        <v>0</v>
      </c>
      <c r="Q1232" s="226">
        <v>0</v>
      </c>
      <c r="R1232" s="226">
        <f>Q1232*H1232</f>
        <v>0</v>
      </c>
      <c r="S1232" s="226">
        <v>0.035299999999999998</v>
      </c>
      <c r="T1232" s="227">
        <f>S1232*H1232</f>
        <v>2.3536275</v>
      </c>
      <c r="U1232" s="39"/>
      <c r="V1232" s="39"/>
      <c r="W1232" s="39"/>
      <c r="X1232" s="39"/>
      <c r="Y1232" s="39"/>
      <c r="Z1232" s="39"/>
      <c r="AA1232" s="39"/>
      <c r="AB1232" s="39"/>
      <c r="AC1232" s="39"/>
      <c r="AD1232" s="39"/>
      <c r="AE1232" s="39"/>
      <c r="AR1232" s="228" t="s">
        <v>318</v>
      </c>
      <c r="AT1232" s="228" t="s">
        <v>236</v>
      </c>
      <c r="AU1232" s="228" t="s">
        <v>88</v>
      </c>
      <c r="AY1232" s="18" t="s">
        <v>234</v>
      </c>
      <c r="BE1232" s="229">
        <f>IF(N1232="základní",J1232,0)</f>
        <v>0</v>
      </c>
      <c r="BF1232" s="229">
        <f>IF(N1232="snížená",J1232,0)</f>
        <v>0</v>
      </c>
      <c r="BG1232" s="229">
        <f>IF(N1232="zákl. přenesená",J1232,0)</f>
        <v>0</v>
      </c>
      <c r="BH1232" s="229">
        <f>IF(N1232="sníž. přenesená",J1232,0)</f>
        <v>0</v>
      </c>
      <c r="BI1232" s="229">
        <f>IF(N1232="nulová",J1232,0)</f>
        <v>0</v>
      </c>
      <c r="BJ1232" s="18" t="s">
        <v>86</v>
      </c>
      <c r="BK1232" s="229">
        <f>ROUND(I1232*H1232,2)</f>
        <v>0</v>
      </c>
      <c r="BL1232" s="18" t="s">
        <v>318</v>
      </c>
      <c r="BM1232" s="228" t="s">
        <v>2045</v>
      </c>
    </row>
    <row r="1233" s="13" customFormat="1">
      <c r="A1233" s="13"/>
      <c r="B1233" s="230"/>
      <c r="C1233" s="231"/>
      <c r="D1233" s="232" t="s">
        <v>242</v>
      </c>
      <c r="E1233" s="233" t="s">
        <v>1</v>
      </c>
      <c r="F1233" s="234" t="s">
        <v>2046</v>
      </c>
      <c r="G1233" s="231"/>
      <c r="H1233" s="235">
        <v>2.1000000000000001</v>
      </c>
      <c r="I1233" s="236"/>
      <c r="J1233" s="231"/>
      <c r="K1233" s="231"/>
      <c r="L1233" s="237"/>
      <c r="M1233" s="238"/>
      <c r="N1233" s="239"/>
      <c r="O1233" s="239"/>
      <c r="P1233" s="239"/>
      <c r="Q1233" s="239"/>
      <c r="R1233" s="239"/>
      <c r="S1233" s="239"/>
      <c r="T1233" s="240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1" t="s">
        <v>242</v>
      </c>
      <c r="AU1233" s="241" t="s">
        <v>88</v>
      </c>
      <c r="AV1233" s="13" t="s">
        <v>88</v>
      </c>
      <c r="AW1233" s="13" t="s">
        <v>34</v>
      </c>
      <c r="AX1233" s="13" t="s">
        <v>78</v>
      </c>
      <c r="AY1233" s="241" t="s">
        <v>234</v>
      </c>
    </row>
    <row r="1234" s="13" customFormat="1">
      <c r="A1234" s="13"/>
      <c r="B1234" s="230"/>
      <c r="C1234" s="231"/>
      <c r="D1234" s="232" t="s">
        <v>242</v>
      </c>
      <c r="E1234" s="233" t="s">
        <v>1</v>
      </c>
      <c r="F1234" s="234" t="s">
        <v>2047</v>
      </c>
      <c r="G1234" s="231"/>
      <c r="H1234" s="235">
        <v>8.3200000000000003</v>
      </c>
      <c r="I1234" s="236"/>
      <c r="J1234" s="231"/>
      <c r="K1234" s="231"/>
      <c r="L1234" s="237"/>
      <c r="M1234" s="238"/>
      <c r="N1234" s="239"/>
      <c r="O1234" s="239"/>
      <c r="P1234" s="239"/>
      <c r="Q1234" s="239"/>
      <c r="R1234" s="239"/>
      <c r="S1234" s="239"/>
      <c r="T1234" s="240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1" t="s">
        <v>242</v>
      </c>
      <c r="AU1234" s="241" t="s">
        <v>88</v>
      </c>
      <c r="AV1234" s="13" t="s">
        <v>88</v>
      </c>
      <c r="AW1234" s="13" t="s">
        <v>34</v>
      </c>
      <c r="AX1234" s="13" t="s">
        <v>78</v>
      </c>
      <c r="AY1234" s="241" t="s">
        <v>234</v>
      </c>
    </row>
    <row r="1235" s="13" customFormat="1">
      <c r="A1235" s="13"/>
      <c r="B1235" s="230"/>
      <c r="C1235" s="231"/>
      <c r="D1235" s="232" t="s">
        <v>242</v>
      </c>
      <c r="E1235" s="233" t="s">
        <v>1</v>
      </c>
      <c r="F1235" s="234" t="s">
        <v>2048</v>
      </c>
      <c r="G1235" s="231"/>
      <c r="H1235" s="235">
        <v>5.5350000000000001</v>
      </c>
      <c r="I1235" s="236"/>
      <c r="J1235" s="231"/>
      <c r="K1235" s="231"/>
      <c r="L1235" s="237"/>
      <c r="M1235" s="238"/>
      <c r="N1235" s="239"/>
      <c r="O1235" s="239"/>
      <c r="P1235" s="239"/>
      <c r="Q1235" s="239"/>
      <c r="R1235" s="239"/>
      <c r="S1235" s="239"/>
      <c r="T1235" s="240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1" t="s">
        <v>242</v>
      </c>
      <c r="AU1235" s="241" t="s">
        <v>88</v>
      </c>
      <c r="AV1235" s="13" t="s">
        <v>88</v>
      </c>
      <c r="AW1235" s="13" t="s">
        <v>34</v>
      </c>
      <c r="AX1235" s="13" t="s">
        <v>78</v>
      </c>
      <c r="AY1235" s="241" t="s">
        <v>234</v>
      </c>
    </row>
    <row r="1236" s="13" customFormat="1">
      <c r="A1236" s="13"/>
      <c r="B1236" s="230"/>
      <c r="C1236" s="231"/>
      <c r="D1236" s="232" t="s">
        <v>242</v>
      </c>
      <c r="E1236" s="233" t="s">
        <v>1</v>
      </c>
      <c r="F1236" s="234" t="s">
        <v>2049</v>
      </c>
      <c r="G1236" s="231"/>
      <c r="H1236" s="235">
        <v>22.41</v>
      </c>
      <c r="I1236" s="236"/>
      <c r="J1236" s="231"/>
      <c r="K1236" s="231"/>
      <c r="L1236" s="237"/>
      <c r="M1236" s="238"/>
      <c r="N1236" s="239"/>
      <c r="O1236" s="239"/>
      <c r="P1236" s="239"/>
      <c r="Q1236" s="239"/>
      <c r="R1236" s="239"/>
      <c r="S1236" s="239"/>
      <c r="T1236" s="240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1" t="s">
        <v>242</v>
      </c>
      <c r="AU1236" s="241" t="s">
        <v>88</v>
      </c>
      <c r="AV1236" s="13" t="s">
        <v>88</v>
      </c>
      <c r="AW1236" s="13" t="s">
        <v>34</v>
      </c>
      <c r="AX1236" s="13" t="s">
        <v>78</v>
      </c>
      <c r="AY1236" s="241" t="s">
        <v>234</v>
      </c>
    </row>
    <row r="1237" s="13" customFormat="1">
      <c r="A1237" s="13"/>
      <c r="B1237" s="230"/>
      <c r="C1237" s="231"/>
      <c r="D1237" s="232" t="s">
        <v>242</v>
      </c>
      <c r="E1237" s="233" t="s">
        <v>1</v>
      </c>
      <c r="F1237" s="234" t="s">
        <v>2050</v>
      </c>
      <c r="G1237" s="231"/>
      <c r="H1237" s="235">
        <v>4.2199999999999998</v>
      </c>
      <c r="I1237" s="236"/>
      <c r="J1237" s="231"/>
      <c r="K1237" s="231"/>
      <c r="L1237" s="237"/>
      <c r="M1237" s="238"/>
      <c r="N1237" s="239"/>
      <c r="O1237" s="239"/>
      <c r="P1237" s="239"/>
      <c r="Q1237" s="239"/>
      <c r="R1237" s="239"/>
      <c r="S1237" s="239"/>
      <c r="T1237" s="240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41" t="s">
        <v>242</v>
      </c>
      <c r="AU1237" s="241" t="s">
        <v>88</v>
      </c>
      <c r="AV1237" s="13" t="s">
        <v>88</v>
      </c>
      <c r="AW1237" s="13" t="s">
        <v>34</v>
      </c>
      <c r="AX1237" s="13" t="s">
        <v>78</v>
      </c>
      <c r="AY1237" s="241" t="s">
        <v>234</v>
      </c>
    </row>
    <row r="1238" s="13" customFormat="1">
      <c r="A1238" s="13"/>
      <c r="B1238" s="230"/>
      <c r="C1238" s="231"/>
      <c r="D1238" s="232" t="s">
        <v>242</v>
      </c>
      <c r="E1238" s="233" t="s">
        <v>1</v>
      </c>
      <c r="F1238" s="234" t="s">
        <v>2051</v>
      </c>
      <c r="G1238" s="231"/>
      <c r="H1238" s="235">
        <v>4.79</v>
      </c>
      <c r="I1238" s="236"/>
      <c r="J1238" s="231"/>
      <c r="K1238" s="231"/>
      <c r="L1238" s="237"/>
      <c r="M1238" s="238"/>
      <c r="N1238" s="239"/>
      <c r="O1238" s="239"/>
      <c r="P1238" s="239"/>
      <c r="Q1238" s="239"/>
      <c r="R1238" s="239"/>
      <c r="S1238" s="239"/>
      <c r="T1238" s="240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1" t="s">
        <v>242</v>
      </c>
      <c r="AU1238" s="241" t="s">
        <v>88</v>
      </c>
      <c r="AV1238" s="13" t="s">
        <v>88</v>
      </c>
      <c r="AW1238" s="13" t="s">
        <v>34</v>
      </c>
      <c r="AX1238" s="13" t="s">
        <v>78</v>
      </c>
      <c r="AY1238" s="241" t="s">
        <v>234</v>
      </c>
    </row>
    <row r="1239" s="13" customFormat="1">
      <c r="A1239" s="13"/>
      <c r="B1239" s="230"/>
      <c r="C1239" s="231"/>
      <c r="D1239" s="232" t="s">
        <v>242</v>
      </c>
      <c r="E1239" s="233" t="s">
        <v>1</v>
      </c>
      <c r="F1239" s="234" t="s">
        <v>2052</v>
      </c>
      <c r="G1239" s="231"/>
      <c r="H1239" s="235">
        <v>1.94</v>
      </c>
      <c r="I1239" s="236"/>
      <c r="J1239" s="231"/>
      <c r="K1239" s="231"/>
      <c r="L1239" s="237"/>
      <c r="M1239" s="238"/>
      <c r="N1239" s="239"/>
      <c r="O1239" s="239"/>
      <c r="P1239" s="239"/>
      <c r="Q1239" s="239"/>
      <c r="R1239" s="239"/>
      <c r="S1239" s="239"/>
      <c r="T1239" s="240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1" t="s">
        <v>242</v>
      </c>
      <c r="AU1239" s="241" t="s">
        <v>88</v>
      </c>
      <c r="AV1239" s="13" t="s">
        <v>88</v>
      </c>
      <c r="AW1239" s="13" t="s">
        <v>34</v>
      </c>
      <c r="AX1239" s="13" t="s">
        <v>78</v>
      </c>
      <c r="AY1239" s="241" t="s">
        <v>234</v>
      </c>
    </row>
    <row r="1240" s="13" customFormat="1">
      <c r="A1240" s="13"/>
      <c r="B1240" s="230"/>
      <c r="C1240" s="231"/>
      <c r="D1240" s="232" t="s">
        <v>242</v>
      </c>
      <c r="E1240" s="233" t="s">
        <v>1</v>
      </c>
      <c r="F1240" s="234" t="s">
        <v>2053</v>
      </c>
      <c r="G1240" s="231"/>
      <c r="H1240" s="235">
        <v>4.79</v>
      </c>
      <c r="I1240" s="236"/>
      <c r="J1240" s="231"/>
      <c r="K1240" s="231"/>
      <c r="L1240" s="237"/>
      <c r="M1240" s="238"/>
      <c r="N1240" s="239"/>
      <c r="O1240" s="239"/>
      <c r="P1240" s="239"/>
      <c r="Q1240" s="239"/>
      <c r="R1240" s="239"/>
      <c r="S1240" s="239"/>
      <c r="T1240" s="240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1" t="s">
        <v>242</v>
      </c>
      <c r="AU1240" s="241" t="s">
        <v>88</v>
      </c>
      <c r="AV1240" s="13" t="s">
        <v>88</v>
      </c>
      <c r="AW1240" s="13" t="s">
        <v>34</v>
      </c>
      <c r="AX1240" s="13" t="s">
        <v>78</v>
      </c>
      <c r="AY1240" s="241" t="s">
        <v>234</v>
      </c>
    </row>
    <row r="1241" s="13" customFormat="1">
      <c r="A1241" s="13"/>
      <c r="B1241" s="230"/>
      <c r="C1241" s="231"/>
      <c r="D1241" s="232" t="s">
        <v>242</v>
      </c>
      <c r="E1241" s="233" t="s">
        <v>1</v>
      </c>
      <c r="F1241" s="234" t="s">
        <v>2054</v>
      </c>
      <c r="G1241" s="231"/>
      <c r="H1241" s="235">
        <v>8.9700000000000006</v>
      </c>
      <c r="I1241" s="236"/>
      <c r="J1241" s="231"/>
      <c r="K1241" s="231"/>
      <c r="L1241" s="237"/>
      <c r="M1241" s="238"/>
      <c r="N1241" s="239"/>
      <c r="O1241" s="239"/>
      <c r="P1241" s="239"/>
      <c r="Q1241" s="239"/>
      <c r="R1241" s="239"/>
      <c r="S1241" s="239"/>
      <c r="T1241" s="240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41" t="s">
        <v>242</v>
      </c>
      <c r="AU1241" s="241" t="s">
        <v>88</v>
      </c>
      <c r="AV1241" s="13" t="s">
        <v>88</v>
      </c>
      <c r="AW1241" s="13" t="s">
        <v>34</v>
      </c>
      <c r="AX1241" s="13" t="s">
        <v>78</v>
      </c>
      <c r="AY1241" s="241" t="s">
        <v>234</v>
      </c>
    </row>
    <row r="1242" s="13" customFormat="1">
      <c r="A1242" s="13"/>
      <c r="B1242" s="230"/>
      <c r="C1242" s="231"/>
      <c r="D1242" s="232" t="s">
        <v>242</v>
      </c>
      <c r="E1242" s="233" t="s">
        <v>1</v>
      </c>
      <c r="F1242" s="234" t="s">
        <v>2055</v>
      </c>
      <c r="G1242" s="231"/>
      <c r="H1242" s="235">
        <v>3.6000000000000001</v>
      </c>
      <c r="I1242" s="236"/>
      <c r="J1242" s="231"/>
      <c r="K1242" s="231"/>
      <c r="L1242" s="237"/>
      <c r="M1242" s="238"/>
      <c r="N1242" s="239"/>
      <c r="O1242" s="239"/>
      <c r="P1242" s="239"/>
      <c r="Q1242" s="239"/>
      <c r="R1242" s="239"/>
      <c r="S1242" s="239"/>
      <c r="T1242" s="240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1" t="s">
        <v>242</v>
      </c>
      <c r="AU1242" s="241" t="s">
        <v>88</v>
      </c>
      <c r="AV1242" s="13" t="s">
        <v>88</v>
      </c>
      <c r="AW1242" s="13" t="s">
        <v>34</v>
      </c>
      <c r="AX1242" s="13" t="s">
        <v>78</v>
      </c>
      <c r="AY1242" s="241" t="s">
        <v>234</v>
      </c>
    </row>
    <row r="1243" s="14" customFormat="1">
      <c r="A1243" s="14"/>
      <c r="B1243" s="242"/>
      <c r="C1243" s="243"/>
      <c r="D1243" s="232" t="s">
        <v>242</v>
      </c>
      <c r="E1243" s="244" t="s">
        <v>1</v>
      </c>
      <c r="F1243" s="245" t="s">
        <v>244</v>
      </c>
      <c r="G1243" s="243"/>
      <c r="H1243" s="246">
        <v>66.674999999999997</v>
      </c>
      <c r="I1243" s="247"/>
      <c r="J1243" s="243"/>
      <c r="K1243" s="243"/>
      <c r="L1243" s="248"/>
      <c r="M1243" s="249"/>
      <c r="N1243" s="250"/>
      <c r="O1243" s="250"/>
      <c r="P1243" s="250"/>
      <c r="Q1243" s="250"/>
      <c r="R1243" s="250"/>
      <c r="S1243" s="250"/>
      <c r="T1243" s="251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2" t="s">
        <v>242</v>
      </c>
      <c r="AU1243" s="252" t="s">
        <v>88</v>
      </c>
      <c r="AV1243" s="14" t="s">
        <v>240</v>
      </c>
      <c r="AW1243" s="14" t="s">
        <v>34</v>
      </c>
      <c r="AX1243" s="14" t="s">
        <v>86</v>
      </c>
      <c r="AY1243" s="252" t="s">
        <v>234</v>
      </c>
    </row>
    <row r="1244" s="2" customFormat="1" ht="24.15" customHeight="1">
      <c r="A1244" s="39"/>
      <c r="B1244" s="40"/>
      <c r="C1244" s="217" t="s">
        <v>2056</v>
      </c>
      <c r="D1244" s="217" t="s">
        <v>236</v>
      </c>
      <c r="E1244" s="218" t="s">
        <v>2057</v>
      </c>
      <c r="F1244" s="219" t="s">
        <v>2058</v>
      </c>
      <c r="G1244" s="220" t="s">
        <v>131</v>
      </c>
      <c r="H1244" s="221">
        <v>105.86</v>
      </c>
      <c r="I1244" s="222"/>
      <c r="J1244" s="223">
        <f>ROUND(I1244*H1244,2)</f>
        <v>0</v>
      </c>
      <c r="K1244" s="219" t="s">
        <v>239</v>
      </c>
      <c r="L1244" s="45"/>
      <c r="M1244" s="224" t="s">
        <v>1</v>
      </c>
      <c r="N1244" s="225" t="s">
        <v>43</v>
      </c>
      <c r="O1244" s="92"/>
      <c r="P1244" s="226">
        <f>O1244*H1244</f>
        <v>0</v>
      </c>
      <c r="Q1244" s="226">
        <v>0.0054999999999999997</v>
      </c>
      <c r="R1244" s="226">
        <f>Q1244*H1244</f>
        <v>0.58222999999999991</v>
      </c>
      <c r="S1244" s="226">
        <v>0</v>
      </c>
      <c r="T1244" s="227">
        <f>S1244*H1244</f>
        <v>0</v>
      </c>
      <c r="U1244" s="39"/>
      <c r="V1244" s="39"/>
      <c r="W1244" s="39"/>
      <c r="X1244" s="39"/>
      <c r="Y1244" s="39"/>
      <c r="Z1244" s="39"/>
      <c r="AA1244" s="39"/>
      <c r="AB1244" s="39"/>
      <c r="AC1244" s="39"/>
      <c r="AD1244" s="39"/>
      <c r="AE1244" s="39"/>
      <c r="AR1244" s="228" t="s">
        <v>318</v>
      </c>
      <c r="AT1244" s="228" t="s">
        <v>236</v>
      </c>
      <c r="AU1244" s="228" t="s">
        <v>88</v>
      </c>
      <c r="AY1244" s="18" t="s">
        <v>234</v>
      </c>
      <c r="BE1244" s="229">
        <f>IF(N1244="základní",J1244,0)</f>
        <v>0</v>
      </c>
      <c r="BF1244" s="229">
        <f>IF(N1244="snížená",J1244,0)</f>
        <v>0</v>
      </c>
      <c r="BG1244" s="229">
        <f>IF(N1244="zákl. přenesená",J1244,0)</f>
        <v>0</v>
      </c>
      <c r="BH1244" s="229">
        <f>IF(N1244="sníž. přenesená",J1244,0)</f>
        <v>0</v>
      </c>
      <c r="BI1244" s="229">
        <f>IF(N1244="nulová",J1244,0)</f>
        <v>0</v>
      </c>
      <c r="BJ1244" s="18" t="s">
        <v>86</v>
      </c>
      <c r="BK1244" s="229">
        <f>ROUND(I1244*H1244,2)</f>
        <v>0</v>
      </c>
      <c r="BL1244" s="18" t="s">
        <v>318</v>
      </c>
      <c r="BM1244" s="228" t="s">
        <v>2059</v>
      </c>
    </row>
    <row r="1245" s="13" customFormat="1">
      <c r="A1245" s="13"/>
      <c r="B1245" s="230"/>
      <c r="C1245" s="231"/>
      <c r="D1245" s="232" t="s">
        <v>242</v>
      </c>
      <c r="E1245" s="233" t="s">
        <v>1</v>
      </c>
      <c r="F1245" s="234" t="s">
        <v>2060</v>
      </c>
      <c r="G1245" s="231"/>
      <c r="H1245" s="235">
        <v>22.41</v>
      </c>
      <c r="I1245" s="236"/>
      <c r="J1245" s="231"/>
      <c r="K1245" s="231"/>
      <c r="L1245" s="237"/>
      <c r="M1245" s="238"/>
      <c r="N1245" s="239"/>
      <c r="O1245" s="239"/>
      <c r="P1245" s="239"/>
      <c r="Q1245" s="239"/>
      <c r="R1245" s="239"/>
      <c r="S1245" s="239"/>
      <c r="T1245" s="240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1" t="s">
        <v>242</v>
      </c>
      <c r="AU1245" s="241" t="s">
        <v>88</v>
      </c>
      <c r="AV1245" s="13" t="s">
        <v>88</v>
      </c>
      <c r="AW1245" s="13" t="s">
        <v>34</v>
      </c>
      <c r="AX1245" s="13" t="s">
        <v>78</v>
      </c>
      <c r="AY1245" s="241" t="s">
        <v>234</v>
      </c>
    </row>
    <row r="1246" s="13" customFormat="1">
      <c r="A1246" s="13"/>
      <c r="B1246" s="230"/>
      <c r="C1246" s="231"/>
      <c r="D1246" s="232" t="s">
        <v>242</v>
      </c>
      <c r="E1246" s="233" t="s">
        <v>1</v>
      </c>
      <c r="F1246" s="234" t="s">
        <v>2061</v>
      </c>
      <c r="G1246" s="231"/>
      <c r="H1246" s="235">
        <v>4.7599999999999998</v>
      </c>
      <c r="I1246" s="236"/>
      <c r="J1246" s="231"/>
      <c r="K1246" s="231"/>
      <c r="L1246" s="237"/>
      <c r="M1246" s="238"/>
      <c r="N1246" s="239"/>
      <c r="O1246" s="239"/>
      <c r="P1246" s="239"/>
      <c r="Q1246" s="239"/>
      <c r="R1246" s="239"/>
      <c r="S1246" s="239"/>
      <c r="T1246" s="240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1" t="s">
        <v>242</v>
      </c>
      <c r="AU1246" s="241" t="s">
        <v>88</v>
      </c>
      <c r="AV1246" s="13" t="s">
        <v>88</v>
      </c>
      <c r="AW1246" s="13" t="s">
        <v>34</v>
      </c>
      <c r="AX1246" s="13" t="s">
        <v>78</v>
      </c>
      <c r="AY1246" s="241" t="s">
        <v>234</v>
      </c>
    </row>
    <row r="1247" s="13" customFormat="1">
      <c r="A1247" s="13"/>
      <c r="B1247" s="230"/>
      <c r="C1247" s="231"/>
      <c r="D1247" s="232" t="s">
        <v>242</v>
      </c>
      <c r="E1247" s="233" t="s">
        <v>1</v>
      </c>
      <c r="F1247" s="234" t="s">
        <v>2062</v>
      </c>
      <c r="G1247" s="231"/>
      <c r="H1247" s="235">
        <v>6.4299999999999997</v>
      </c>
      <c r="I1247" s="236"/>
      <c r="J1247" s="231"/>
      <c r="K1247" s="231"/>
      <c r="L1247" s="237"/>
      <c r="M1247" s="238"/>
      <c r="N1247" s="239"/>
      <c r="O1247" s="239"/>
      <c r="P1247" s="239"/>
      <c r="Q1247" s="239"/>
      <c r="R1247" s="239"/>
      <c r="S1247" s="239"/>
      <c r="T1247" s="240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1" t="s">
        <v>242</v>
      </c>
      <c r="AU1247" s="241" t="s">
        <v>88</v>
      </c>
      <c r="AV1247" s="13" t="s">
        <v>88</v>
      </c>
      <c r="AW1247" s="13" t="s">
        <v>34</v>
      </c>
      <c r="AX1247" s="13" t="s">
        <v>78</v>
      </c>
      <c r="AY1247" s="241" t="s">
        <v>234</v>
      </c>
    </row>
    <row r="1248" s="13" customFormat="1">
      <c r="A1248" s="13"/>
      <c r="B1248" s="230"/>
      <c r="C1248" s="231"/>
      <c r="D1248" s="232" t="s">
        <v>242</v>
      </c>
      <c r="E1248" s="233" t="s">
        <v>1</v>
      </c>
      <c r="F1248" s="234" t="s">
        <v>2063</v>
      </c>
      <c r="G1248" s="231"/>
      <c r="H1248" s="235">
        <v>3.8700000000000001</v>
      </c>
      <c r="I1248" s="236"/>
      <c r="J1248" s="231"/>
      <c r="K1248" s="231"/>
      <c r="L1248" s="237"/>
      <c r="M1248" s="238"/>
      <c r="N1248" s="239"/>
      <c r="O1248" s="239"/>
      <c r="P1248" s="239"/>
      <c r="Q1248" s="239"/>
      <c r="R1248" s="239"/>
      <c r="S1248" s="239"/>
      <c r="T1248" s="240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1" t="s">
        <v>242</v>
      </c>
      <c r="AU1248" s="241" t="s">
        <v>88</v>
      </c>
      <c r="AV1248" s="13" t="s">
        <v>88</v>
      </c>
      <c r="AW1248" s="13" t="s">
        <v>34</v>
      </c>
      <c r="AX1248" s="13" t="s">
        <v>78</v>
      </c>
      <c r="AY1248" s="241" t="s">
        <v>234</v>
      </c>
    </row>
    <row r="1249" s="13" customFormat="1">
      <c r="A1249" s="13"/>
      <c r="B1249" s="230"/>
      <c r="C1249" s="231"/>
      <c r="D1249" s="232" t="s">
        <v>242</v>
      </c>
      <c r="E1249" s="233" t="s">
        <v>1</v>
      </c>
      <c r="F1249" s="234" t="s">
        <v>2064</v>
      </c>
      <c r="G1249" s="231"/>
      <c r="H1249" s="235">
        <v>1.44</v>
      </c>
      <c r="I1249" s="236"/>
      <c r="J1249" s="231"/>
      <c r="K1249" s="231"/>
      <c r="L1249" s="237"/>
      <c r="M1249" s="238"/>
      <c r="N1249" s="239"/>
      <c r="O1249" s="239"/>
      <c r="P1249" s="239"/>
      <c r="Q1249" s="239"/>
      <c r="R1249" s="239"/>
      <c r="S1249" s="239"/>
      <c r="T1249" s="240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1" t="s">
        <v>242</v>
      </c>
      <c r="AU1249" s="241" t="s">
        <v>88</v>
      </c>
      <c r="AV1249" s="13" t="s">
        <v>88</v>
      </c>
      <c r="AW1249" s="13" t="s">
        <v>34</v>
      </c>
      <c r="AX1249" s="13" t="s">
        <v>78</v>
      </c>
      <c r="AY1249" s="241" t="s">
        <v>234</v>
      </c>
    </row>
    <row r="1250" s="13" customFormat="1">
      <c r="A1250" s="13"/>
      <c r="B1250" s="230"/>
      <c r="C1250" s="231"/>
      <c r="D1250" s="232" t="s">
        <v>242</v>
      </c>
      <c r="E1250" s="233" t="s">
        <v>1</v>
      </c>
      <c r="F1250" s="234" t="s">
        <v>2065</v>
      </c>
      <c r="G1250" s="231"/>
      <c r="H1250" s="235">
        <v>8.9700000000000006</v>
      </c>
      <c r="I1250" s="236"/>
      <c r="J1250" s="231"/>
      <c r="K1250" s="231"/>
      <c r="L1250" s="237"/>
      <c r="M1250" s="238"/>
      <c r="N1250" s="239"/>
      <c r="O1250" s="239"/>
      <c r="P1250" s="239"/>
      <c r="Q1250" s="239"/>
      <c r="R1250" s="239"/>
      <c r="S1250" s="239"/>
      <c r="T1250" s="240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1" t="s">
        <v>242</v>
      </c>
      <c r="AU1250" s="241" t="s">
        <v>88</v>
      </c>
      <c r="AV1250" s="13" t="s">
        <v>88</v>
      </c>
      <c r="AW1250" s="13" t="s">
        <v>34</v>
      </c>
      <c r="AX1250" s="13" t="s">
        <v>78</v>
      </c>
      <c r="AY1250" s="241" t="s">
        <v>234</v>
      </c>
    </row>
    <row r="1251" s="13" customFormat="1">
      <c r="A1251" s="13"/>
      <c r="B1251" s="230"/>
      <c r="C1251" s="231"/>
      <c r="D1251" s="232" t="s">
        <v>242</v>
      </c>
      <c r="E1251" s="233" t="s">
        <v>1</v>
      </c>
      <c r="F1251" s="234" t="s">
        <v>2066</v>
      </c>
      <c r="G1251" s="231"/>
      <c r="H1251" s="235">
        <v>26.010000000000002</v>
      </c>
      <c r="I1251" s="236"/>
      <c r="J1251" s="231"/>
      <c r="K1251" s="231"/>
      <c r="L1251" s="237"/>
      <c r="M1251" s="238"/>
      <c r="N1251" s="239"/>
      <c r="O1251" s="239"/>
      <c r="P1251" s="239"/>
      <c r="Q1251" s="239"/>
      <c r="R1251" s="239"/>
      <c r="S1251" s="239"/>
      <c r="T1251" s="240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1" t="s">
        <v>242</v>
      </c>
      <c r="AU1251" s="241" t="s">
        <v>88</v>
      </c>
      <c r="AV1251" s="13" t="s">
        <v>88</v>
      </c>
      <c r="AW1251" s="13" t="s">
        <v>34</v>
      </c>
      <c r="AX1251" s="13" t="s">
        <v>78</v>
      </c>
      <c r="AY1251" s="241" t="s">
        <v>234</v>
      </c>
    </row>
    <row r="1252" s="13" customFormat="1">
      <c r="A1252" s="13"/>
      <c r="B1252" s="230"/>
      <c r="C1252" s="231"/>
      <c r="D1252" s="232" t="s">
        <v>242</v>
      </c>
      <c r="E1252" s="233" t="s">
        <v>1</v>
      </c>
      <c r="F1252" s="234" t="s">
        <v>2067</v>
      </c>
      <c r="G1252" s="231"/>
      <c r="H1252" s="235">
        <v>17.690000000000001</v>
      </c>
      <c r="I1252" s="236"/>
      <c r="J1252" s="231"/>
      <c r="K1252" s="231"/>
      <c r="L1252" s="237"/>
      <c r="M1252" s="238"/>
      <c r="N1252" s="239"/>
      <c r="O1252" s="239"/>
      <c r="P1252" s="239"/>
      <c r="Q1252" s="239"/>
      <c r="R1252" s="239"/>
      <c r="S1252" s="239"/>
      <c r="T1252" s="240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1" t="s">
        <v>242</v>
      </c>
      <c r="AU1252" s="241" t="s">
        <v>88</v>
      </c>
      <c r="AV1252" s="13" t="s">
        <v>88</v>
      </c>
      <c r="AW1252" s="13" t="s">
        <v>34</v>
      </c>
      <c r="AX1252" s="13" t="s">
        <v>78</v>
      </c>
      <c r="AY1252" s="241" t="s">
        <v>234</v>
      </c>
    </row>
    <row r="1253" s="13" customFormat="1">
      <c r="A1253" s="13"/>
      <c r="B1253" s="230"/>
      <c r="C1253" s="231"/>
      <c r="D1253" s="232" t="s">
        <v>242</v>
      </c>
      <c r="E1253" s="233" t="s">
        <v>1</v>
      </c>
      <c r="F1253" s="234" t="s">
        <v>2068</v>
      </c>
      <c r="G1253" s="231"/>
      <c r="H1253" s="235">
        <v>14.279999999999999</v>
      </c>
      <c r="I1253" s="236"/>
      <c r="J1253" s="231"/>
      <c r="K1253" s="231"/>
      <c r="L1253" s="237"/>
      <c r="M1253" s="238"/>
      <c r="N1253" s="239"/>
      <c r="O1253" s="239"/>
      <c r="P1253" s="239"/>
      <c r="Q1253" s="239"/>
      <c r="R1253" s="239"/>
      <c r="S1253" s="239"/>
      <c r="T1253" s="240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1" t="s">
        <v>242</v>
      </c>
      <c r="AU1253" s="241" t="s">
        <v>88</v>
      </c>
      <c r="AV1253" s="13" t="s">
        <v>88</v>
      </c>
      <c r="AW1253" s="13" t="s">
        <v>34</v>
      </c>
      <c r="AX1253" s="13" t="s">
        <v>78</v>
      </c>
      <c r="AY1253" s="241" t="s">
        <v>234</v>
      </c>
    </row>
    <row r="1254" s="14" customFormat="1">
      <c r="A1254" s="14"/>
      <c r="B1254" s="242"/>
      <c r="C1254" s="243"/>
      <c r="D1254" s="232" t="s">
        <v>242</v>
      </c>
      <c r="E1254" s="244" t="s">
        <v>121</v>
      </c>
      <c r="F1254" s="245" t="s">
        <v>244</v>
      </c>
      <c r="G1254" s="243"/>
      <c r="H1254" s="246">
        <v>105.86</v>
      </c>
      <c r="I1254" s="247"/>
      <c r="J1254" s="243"/>
      <c r="K1254" s="243"/>
      <c r="L1254" s="248"/>
      <c r="M1254" s="249"/>
      <c r="N1254" s="250"/>
      <c r="O1254" s="250"/>
      <c r="P1254" s="250"/>
      <c r="Q1254" s="250"/>
      <c r="R1254" s="250"/>
      <c r="S1254" s="250"/>
      <c r="T1254" s="251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2" t="s">
        <v>242</v>
      </c>
      <c r="AU1254" s="252" t="s">
        <v>88</v>
      </c>
      <c r="AV1254" s="14" t="s">
        <v>240</v>
      </c>
      <c r="AW1254" s="14" t="s">
        <v>34</v>
      </c>
      <c r="AX1254" s="14" t="s">
        <v>86</v>
      </c>
      <c r="AY1254" s="252" t="s">
        <v>234</v>
      </c>
    </row>
    <row r="1255" s="2" customFormat="1" ht="16.5" customHeight="1">
      <c r="A1255" s="39"/>
      <c r="B1255" s="40"/>
      <c r="C1255" s="274" t="s">
        <v>2069</v>
      </c>
      <c r="D1255" s="274" t="s">
        <v>307</v>
      </c>
      <c r="E1255" s="275" t="s">
        <v>2070</v>
      </c>
      <c r="F1255" s="276" t="s">
        <v>2071</v>
      </c>
      <c r="G1255" s="277" t="s">
        <v>131</v>
      </c>
      <c r="H1255" s="278">
        <v>116.446</v>
      </c>
      <c r="I1255" s="279"/>
      <c r="J1255" s="280">
        <f>ROUND(I1255*H1255,2)</f>
        <v>0</v>
      </c>
      <c r="K1255" s="276" t="s">
        <v>1</v>
      </c>
      <c r="L1255" s="281"/>
      <c r="M1255" s="282" t="s">
        <v>1</v>
      </c>
      <c r="N1255" s="283" t="s">
        <v>43</v>
      </c>
      <c r="O1255" s="92"/>
      <c r="P1255" s="226">
        <f>O1255*H1255</f>
        <v>0</v>
      </c>
      <c r="Q1255" s="226">
        <v>0</v>
      </c>
      <c r="R1255" s="226">
        <f>Q1255*H1255</f>
        <v>0</v>
      </c>
      <c r="S1255" s="226">
        <v>0</v>
      </c>
      <c r="T1255" s="227">
        <f>S1255*H1255</f>
        <v>0</v>
      </c>
      <c r="U1255" s="39"/>
      <c r="V1255" s="39"/>
      <c r="W1255" s="39"/>
      <c r="X1255" s="39"/>
      <c r="Y1255" s="39"/>
      <c r="Z1255" s="39"/>
      <c r="AA1255" s="39"/>
      <c r="AB1255" s="39"/>
      <c r="AC1255" s="39"/>
      <c r="AD1255" s="39"/>
      <c r="AE1255" s="39"/>
      <c r="AR1255" s="228" t="s">
        <v>407</v>
      </c>
      <c r="AT1255" s="228" t="s">
        <v>307</v>
      </c>
      <c r="AU1255" s="228" t="s">
        <v>88</v>
      </c>
      <c r="AY1255" s="18" t="s">
        <v>234</v>
      </c>
      <c r="BE1255" s="229">
        <f>IF(N1255="základní",J1255,0)</f>
        <v>0</v>
      </c>
      <c r="BF1255" s="229">
        <f>IF(N1255="snížená",J1255,0)</f>
        <v>0</v>
      </c>
      <c r="BG1255" s="229">
        <f>IF(N1255="zákl. přenesená",J1255,0)</f>
        <v>0</v>
      </c>
      <c r="BH1255" s="229">
        <f>IF(N1255="sníž. přenesená",J1255,0)</f>
        <v>0</v>
      </c>
      <c r="BI1255" s="229">
        <f>IF(N1255="nulová",J1255,0)</f>
        <v>0</v>
      </c>
      <c r="BJ1255" s="18" t="s">
        <v>86</v>
      </c>
      <c r="BK1255" s="229">
        <f>ROUND(I1255*H1255,2)</f>
        <v>0</v>
      </c>
      <c r="BL1255" s="18" t="s">
        <v>318</v>
      </c>
      <c r="BM1255" s="228" t="s">
        <v>2072</v>
      </c>
    </row>
    <row r="1256" s="13" customFormat="1">
      <c r="A1256" s="13"/>
      <c r="B1256" s="230"/>
      <c r="C1256" s="231"/>
      <c r="D1256" s="232" t="s">
        <v>242</v>
      </c>
      <c r="E1256" s="231"/>
      <c r="F1256" s="234" t="s">
        <v>2073</v>
      </c>
      <c r="G1256" s="231"/>
      <c r="H1256" s="235">
        <v>116.446</v>
      </c>
      <c r="I1256" s="236"/>
      <c r="J1256" s="231"/>
      <c r="K1256" s="231"/>
      <c r="L1256" s="237"/>
      <c r="M1256" s="238"/>
      <c r="N1256" s="239"/>
      <c r="O1256" s="239"/>
      <c r="P1256" s="239"/>
      <c r="Q1256" s="239"/>
      <c r="R1256" s="239"/>
      <c r="S1256" s="239"/>
      <c r="T1256" s="240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1" t="s">
        <v>242</v>
      </c>
      <c r="AU1256" s="241" t="s">
        <v>88</v>
      </c>
      <c r="AV1256" s="13" t="s">
        <v>88</v>
      </c>
      <c r="AW1256" s="13" t="s">
        <v>4</v>
      </c>
      <c r="AX1256" s="13" t="s">
        <v>86</v>
      </c>
      <c r="AY1256" s="241" t="s">
        <v>234</v>
      </c>
    </row>
    <row r="1257" s="2" customFormat="1" ht="24.15" customHeight="1">
      <c r="A1257" s="39"/>
      <c r="B1257" s="40"/>
      <c r="C1257" s="217" t="s">
        <v>2074</v>
      </c>
      <c r="D1257" s="217" t="s">
        <v>236</v>
      </c>
      <c r="E1257" s="218" t="s">
        <v>2075</v>
      </c>
      <c r="F1257" s="219" t="s">
        <v>2076</v>
      </c>
      <c r="G1257" s="220" t="s">
        <v>131</v>
      </c>
      <c r="H1257" s="221">
        <v>10.07</v>
      </c>
      <c r="I1257" s="222"/>
      <c r="J1257" s="223">
        <f>ROUND(I1257*H1257,2)</f>
        <v>0</v>
      </c>
      <c r="K1257" s="219" t="s">
        <v>239</v>
      </c>
      <c r="L1257" s="45"/>
      <c r="M1257" s="224" t="s">
        <v>1</v>
      </c>
      <c r="N1257" s="225" t="s">
        <v>43</v>
      </c>
      <c r="O1257" s="92"/>
      <c r="P1257" s="226">
        <f>O1257*H1257</f>
        <v>0</v>
      </c>
      <c r="Q1257" s="226">
        <v>0</v>
      </c>
      <c r="R1257" s="226">
        <f>Q1257*H1257</f>
        <v>0</v>
      </c>
      <c r="S1257" s="226">
        <v>0</v>
      </c>
      <c r="T1257" s="227">
        <f>S1257*H1257</f>
        <v>0</v>
      </c>
      <c r="U1257" s="39"/>
      <c r="V1257" s="39"/>
      <c r="W1257" s="39"/>
      <c r="X1257" s="39"/>
      <c r="Y1257" s="39"/>
      <c r="Z1257" s="39"/>
      <c r="AA1257" s="39"/>
      <c r="AB1257" s="39"/>
      <c r="AC1257" s="39"/>
      <c r="AD1257" s="39"/>
      <c r="AE1257" s="39"/>
      <c r="AR1257" s="228" t="s">
        <v>318</v>
      </c>
      <c r="AT1257" s="228" t="s">
        <v>236</v>
      </c>
      <c r="AU1257" s="228" t="s">
        <v>88</v>
      </c>
      <c r="AY1257" s="18" t="s">
        <v>234</v>
      </c>
      <c r="BE1257" s="229">
        <f>IF(N1257="základní",J1257,0)</f>
        <v>0</v>
      </c>
      <c r="BF1257" s="229">
        <f>IF(N1257="snížená",J1257,0)</f>
        <v>0</v>
      </c>
      <c r="BG1257" s="229">
        <f>IF(N1257="zákl. přenesená",J1257,0)</f>
        <v>0</v>
      </c>
      <c r="BH1257" s="229">
        <f>IF(N1257="sníž. přenesená",J1257,0)</f>
        <v>0</v>
      </c>
      <c r="BI1257" s="229">
        <f>IF(N1257="nulová",J1257,0)</f>
        <v>0</v>
      </c>
      <c r="BJ1257" s="18" t="s">
        <v>86</v>
      </c>
      <c r="BK1257" s="229">
        <f>ROUND(I1257*H1257,2)</f>
        <v>0</v>
      </c>
      <c r="BL1257" s="18" t="s">
        <v>318</v>
      </c>
      <c r="BM1257" s="228" t="s">
        <v>2077</v>
      </c>
    </row>
    <row r="1258" s="13" customFormat="1">
      <c r="A1258" s="13"/>
      <c r="B1258" s="230"/>
      <c r="C1258" s="231"/>
      <c r="D1258" s="232" t="s">
        <v>242</v>
      </c>
      <c r="E1258" s="233" t="s">
        <v>1</v>
      </c>
      <c r="F1258" s="234" t="s">
        <v>2061</v>
      </c>
      <c r="G1258" s="231"/>
      <c r="H1258" s="235">
        <v>4.7599999999999998</v>
      </c>
      <c r="I1258" s="236"/>
      <c r="J1258" s="231"/>
      <c r="K1258" s="231"/>
      <c r="L1258" s="237"/>
      <c r="M1258" s="238"/>
      <c r="N1258" s="239"/>
      <c r="O1258" s="239"/>
      <c r="P1258" s="239"/>
      <c r="Q1258" s="239"/>
      <c r="R1258" s="239"/>
      <c r="S1258" s="239"/>
      <c r="T1258" s="240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41" t="s">
        <v>242</v>
      </c>
      <c r="AU1258" s="241" t="s">
        <v>88</v>
      </c>
      <c r="AV1258" s="13" t="s">
        <v>88</v>
      </c>
      <c r="AW1258" s="13" t="s">
        <v>34</v>
      </c>
      <c r="AX1258" s="13" t="s">
        <v>78</v>
      </c>
      <c r="AY1258" s="241" t="s">
        <v>234</v>
      </c>
    </row>
    <row r="1259" s="13" customFormat="1">
      <c r="A1259" s="13"/>
      <c r="B1259" s="230"/>
      <c r="C1259" s="231"/>
      <c r="D1259" s="232" t="s">
        <v>242</v>
      </c>
      <c r="E1259" s="233" t="s">
        <v>1</v>
      </c>
      <c r="F1259" s="234" t="s">
        <v>2063</v>
      </c>
      <c r="G1259" s="231"/>
      <c r="H1259" s="235">
        <v>3.8700000000000001</v>
      </c>
      <c r="I1259" s="236"/>
      <c r="J1259" s="231"/>
      <c r="K1259" s="231"/>
      <c r="L1259" s="237"/>
      <c r="M1259" s="238"/>
      <c r="N1259" s="239"/>
      <c r="O1259" s="239"/>
      <c r="P1259" s="239"/>
      <c r="Q1259" s="239"/>
      <c r="R1259" s="239"/>
      <c r="S1259" s="239"/>
      <c r="T1259" s="240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1" t="s">
        <v>242</v>
      </c>
      <c r="AU1259" s="241" t="s">
        <v>88</v>
      </c>
      <c r="AV1259" s="13" t="s">
        <v>88</v>
      </c>
      <c r="AW1259" s="13" t="s">
        <v>34</v>
      </c>
      <c r="AX1259" s="13" t="s">
        <v>78</v>
      </c>
      <c r="AY1259" s="241" t="s">
        <v>234</v>
      </c>
    </row>
    <row r="1260" s="13" customFormat="1">
      <c r="A1260" s="13"/>
      <c r="B1260" s="230"/>
      <c r="C1260" s="231"/>
      <c r="D1260" s="232" t="s">
        <v>242</v>
      </c>
      <c r="E1260" s="233" t="s">
        <v>1</v>
      </c>
      <c r="F1260" s="234" t="s">
        <v>2064</v>
      </c>
      <c r="G1260" s="231"/>
      <c r="H1260" s="235">
        <v>1.44</v>
      </c>
      <c r="I1260" s="236"/>
      <c r="J1260" s="231"/>
      <c r="K1260" s="231"/>
      <c r="L1260" s="237"/>
      <c r="M1260" s="238"/>
      <c r="N1260" s="239"/>
      <c r="O1260" s="239"/>
      <c r="P1260" s="239"/>
      <c r="Q1260" s="239"/>
      <c r="R1260" s="239"/>
      <c r="S1260" s="239"/>
      <c r="T1260" s="240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1" t="s">
        <v>242</v>
      </c>
      <c r="AU1260" s="241" t="s">
        <v>88</v>
      </c>
      <c r="AV1260" s="13" t="s">
        <v>88</v>
      </c>
      <c r="AW1260" s="13" t="s">
        <v>34</v>
      </c>
      <c r="AX1260" s="13" t="s">
        <v>78</v>
      </c>
      <c r="AY1260" s="241" t="s">
        <v>234</v>
      </c>
    </row>
    <row r="1261" s="14" customFormat="1">
      <c r="A1261" s="14"/>
      <c r="B1261" s="242"/>
      <c r="C1261" s="243"/>
      <c r="D1261" s="232" t="s">
        <v>242</v>
      </c>
      <c r="E1261" s="244" t="s">
        <v>1</v>
      </c>
      <c r="F1261" s="245" t="s">
        <v>244</v>
      </c>
      <c r="G1261" s="243"/>
      <c r="H1261" s="246">
        <v>10.07</v>
      </c>
      <c r="I1261" s="247"/>
      <c r="J1261" s="243"/>
      <c r="K1261" s="243"/>
      <c r="L1261" s="248"/>
      <c r="M1261" s="249"/>
      <c r="N1261" s="250"/>
      <c r="O1261" s="250"/>
      <c r="P1261" s="250"/>
      <c r="Q1261" s="250"/>
      <c r="R1261" s="250"/>
      <c r="S1261" s="250"/>
      <c r="T1261" s="251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2" t="s">
        <v>242</v>
      </c>
      <c r="AU1261" s="252" t="s">
        <v>88</v>
      </c>
      <c r="AV1261" s="14" t="s">
        <v>240</v>
      </c>
      <c r="AW1261" s="14" t="s">
        <v>34</v>
      </c>
      <c r="AX1261" s="14" t="s">
        <v>86</v>
      </c>
      <c r="AY1261" s="252" t="s">
        <v>234</v>
      </c>
    </row>
    <row r="1262" s="2" customFormat="1" ht="16.5" customHeight="1">
      <c r="A1262" s="39"/>
      <c r="B1262" s="40"/>
      <c r="C1262" s="217" t="s">
        <v>2078</v>
      </c>
      <c r="D1262" s="217" t="s">
        <v>236</v>
      </c>
      <c r="E1262" s="218" t="s">
        <v>2079</v>
      </c>
      <c r="F1262" s="219" t="s">
        <v>2080</v>
      </c>
      <c r="G1262" s="220" t="s">
        <v>96</v>
      </c>
      <c r="H1262" s="221">
        <v>122.90000000000001</v>
      </c>
      <c r="I1262" s="222"/>
      <c r="J1262" s="223">
        <f>ROUND(I1262*H1262,2)</f>
        <v>0</v>
      </c>
      <c r="K1262" s="219" t="s">
        <v>239</v>
      </c>
      <c r="L1262" s="45"/>
      <c r="M1262" s="224" t="s">
        <v>1</v>
      </c>
      <c r="N1262" s="225" t="s">
        <v>43</v>
      </c>
      <c r="O1262" s="92"/>
      <c r="P1262" s="226">
        <f>O1262*H1262</f>
        <v>0</v>
      </c>
      <c r="Q1262" s="226">
        <v>3.0000000000000001E-05</v>
      </c>
      <c r="R1262" s="226">
        <f>Q1262*H1262</f>
        <v>0.0036870000000000002</v>
      </c>
      <c r="S1262" s="226">
        <v>0</v>
      </c>
      <c r="T1262" s="227">
        <f>S1262*H1262</f>
        <v>0</v>
      </c>
      <c r="U1262" s="39"/>
      <c r="V1262" s="39"/>
      <c r="W1262" s="39"/>
      <c r="X1262" s="39"/>
      <c r="Y1262" s="39"/>
      <c r="Z1262" s="39"/>
      <c r="AA1262" s="39"/>
      <c r="AB1262" s="39"/>
      <c r="AC1262" s="39"/>
      <c r="AD1262" s="39"/>
      <c r="AE1262" s="39"/>
      <c r="AR1262" s="228" t="s">
        <v>318</v>
      </c>
      <c r="AT1262" s="228" t="s">
        <v>236</v>
      </c>
      <c r="AU1262" s="228" t="s">
        <v>88</v>
      </c>
      <c r="AY1262" s="18" t="s">
        <v>234</v>
      </c>
      <c r="BE1262" s="229">
        <f>IF(N1262="základní",J1262,0)</f>
        <v>0</v>
      </c>
      <c r="BF1262" s="229">
        <f>IF(N1262="snížená",J1262,0)</f>
        <v>0</v>
      </c>
      <c r="BG1262" s="229">
        <f>IF(N1262="zákl. přenesená",J1262,0)</f>
        <v>0</v>
      </c>
      <c r="BH1262" s="229">
        <f>IF(N1262="sníž. přenesená",J1262,0)</f>
        <v>0</v>
      </c>
      <c r="BI1262" s="229">
        <f>IF(N1262="nulová",J1262,0)</f>
        <v>0</v>
      </c>
      <c r="BJ1262" s="18" t="s">
        <v>86</v>
      </c>
      <c r="BK1262" s="229">
        <f>ROUND(I1262*H1262,2)</f>
        <v>0</v>
      </c>
      <c r="BL1262" s="18" t="s">
        <v>318</v>
      </c>
      <c r="BM1262" s="228" t="s">
        <v>2081</v>
      </c>
    </row>
    <row r="1263" s="13" customFormat="1">
      <c r="A1263" s="13"/>
      <c r="B1263" s="230"/>
      <c r="C1263" s="231"/>
      <c r="D1263" s="232" t="s">
        <v>242</v>
      </c>
      <c r="E1263" s="233" t="s">
        <v>1</v>
      </c>
      <c r="F1263" s="234" t="s">
        <v>94</v>
      </c>
      <c r="G1263" s="231"/>
      <c r="H1263" s="235">
        <v>122.90000000000001</v>
      </c>
      <c r="I1263" s="236"/>
      <c r="J1263" s="231"/>
      <c r="K1263" s="231"/>
      <c r="L1263" s="237"/>
      <c r="M1263" s="238"/>
      <c r="N1263" s="239"/>
      <c r="O1263" s="239"/>
      <c r="P1263" s="239"/>
      <c r="Q1263" s="239"/>
      <c r="R1263" s="239"/>
      <c r="S1263" s="239"/>
      <c r="T1263" s="240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1" t="s">
        <v>242</v>
      </c>
      <c r="AU1263" s="241" t="s">
        <v>88</v>
      </c>
      <c r="AV1263" s="13" t="s">
        <v>88</v>
      </c>
      <c r="AW1263" s="13" t="s">
        <v>34</v>
      </c>
      <c r="AX1263" s="13" t="s">
        <v>78</v>
      </c>
      <c r="AY1263" s="241" t="s">
        <v>234</v>
      </c>
    </row>
    <row r="1264" s="14" customFormat="1">
      <c r="A1264" s="14"/>
      <c r="B1264" s="242"/>
      <c r="C1264" s="243"/>
      <c r="D1264" s="232" t="s">
        <v>242</v>
      </c>
      <c r="E1264" s="244" t="s">
        <v>1</v>
      </c>
      <c r="F1264" s="245" t="s">
        <v>244</v>
      </c>
      <c r="G1264" s="243"/>
      <c r="H1264" s="246">
        <v>122.90000000000001</v>
      </c>
      <c r="I1264" s="247"/>
      <c r="J1264" s="243"/>
      <c r="K1264" s="243"/>
      <c r="L1264" s="248"/>
      <c r="M1264" s="249"/>
      <c r="N1264" s="250"/>
      <c r="O1264" s="250"/>
      <c r="P1264" s="250"/>
      <c r="Q1264" s="250"/>
      <c r="R1264" s="250"/>
      <c r="S1264" s="250"/>
      <c r="T1264" s="251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2" t="s">
        <v>242</v>
      </c>
      <c r="AU1264" s="252" t="s">
        <v>88</v>
      </c>
      <c r="AV1264" s="14" t="s">
        <v>240</v>
      </c>
      <c r="AW1264" s="14" t="s">
        <v>34</v>
      </c>
      <c r="AX1264" s="14" t="s">
        <v>86</v>
      </c>
      <c r="AY1264" s="252" t="s">
        <v>234</v>
      </c>
    </row>
    <row r="1265" s="2" customFormat="1" ht="24.15" customHeight="1">
      <c r="A1265" s="39"/>
      <c r="B1265" s="40"/>
      <c r="C1265" s="217" t="s">
        <v>2082</v>
      </c>
      <c r="D1265" s="217" t="s">
        <v>236</v>
      </c>
      <c r="E1265" s="218" t="s">
        <v>2083</v>
      </c>
      <c r="F1265" s="219" t="s">
        <v>2084</v>
      </c>
      <c r="G1265" s="220" t="s">
        <v>96</v>
      </c>
      <c r="H1265" s="221">
        <v>2.7000000000000002</v>
      </c>
      <c r="I1265" s="222"/>
      <c r="J1265" s="223">
        <f>ROUND(I1265*H1265,2)</f>
        <v>0</v>
      </c>
      <c r="K1265" s="219" t="s">
        <v>239</v>
      </c>
      <c r="L1265" s="45"/>
      <c r="M1265" s="224" t="s">
        <v>1</v>
      </c>
      <c r="N1265" s="225" t="s">
        <v>43</v>
      </c>
      <c r="O1265" s="92"/>
      <c r="P1265" s="226">
        <f>O1265*H1265</f>
        <v>0</v>
      </c>
      <c r="Q1265" s="226">
        <v>0.00020000000000000001</v>
      </c>
      <c r="R1265" s="226">
        <f>Q1265*H1265</f>
        <v>0.00054000000000000012</v>
      </c>
      <c r="S1265" s="226">
        <v>0</v>
      </c>
      <c r="T1265" s="227">
        <f>S1265*H1265</f>
        <v>0</v>
      </c>
      <c r="U1265" s="39"/>
      <c r="V1265" s="39"/>
      <c r="W1265" s="39"/>
      <c r="X1265" s="39"/>
      <c r="Y1265" s="39"/>
      <c r="Z1265" s="39"/>
      <c r="AA1265" s="39"/>
      <c r="AB1265" s="39"/>
      <c r="AC1265" s="39"/>
      <c r="AD1265" s="39"/>
      <c r="AE1265" s="39"/>
      <c r="AR1265" s="228" t="s">
        <v>318</v>
      </c>
      <c r="AT1265" s="228" t="s">
        <v>236</v>
      </c>
      <c r="AU1265" s="228" t="s">
        <v>88</v>
      </c>
      <c r="AY1265" s="18" t="s">
        <v>234</v>
      </c>
      <c r="BE1265" s="229">
        <f>IF(N1265="základní",J1265,0)</f>
        <v>0</v>
      </c>
      <c r="BF1265" s="229">
        <f>IF(N1265="snížená",J1265,0)</f>
        <v>0</v>
      </c>
      <c r="BG1265" s="229">
        <f>IF(N1265="zákl. přenesená",J1265,0)</f>
        <v>0</v>
      </c>
      <c r="BH1265" s="229">
        <f>IF(N1265="sníž. přenesená",J1265,0)</f>
        <v>0</v>
      </c>
      <c r="BI1265" s="229">
        <f>IF(N1265="nulová",J1265,0)</f>
        <v>0</v>
      </c>
      <c r="BJ1265" s="18" t="s">
        <v>86</v>
      </c>
      <c r="BK1265" s="229">
        <f>ROUND(I1265*H1265,2)</f>
        <v>0</v>
      </c>
      <c r="BL1265" s="18" t="s">
        <v>318</v>
      </c>
      <c r="BM1265" s="228" t="s">
        <v>2085</v>
      </c>
    </row>
    <row r="1266" s="13" customFormat="1">
      <c r="A1266" s="13"/>
      <c r="B1266" s="230"/>
      <c r="C1266" s="231"/>
      <c r="D1266" s="232" t="s">
        <v>242</v>
      </c>
      <c r="E1266" s="233" t="s">
        <v>1</v>
      </c>
      <c r="F1266" s="234" t="s">
        <v>2086</v>
      </c>
      <c r="G1266" s="231"/>
      <c r="H1266" s="235">
        <v>2.7000000000000002</v>
      </c>
      <c r="I1266" s="236"/>
      <c r="J1266" s="231"/>
      <c r="K1266" s="231"/>
      <c r="L1266" s="237"/>
      <c r="M1266" s="238"/>
      <c r="N1266" s="239"/>
      <c r="O1266" s="239"/>
      <c r="P1266" s="239"/>
      <c r="Q1266" s="239"/>
      <c r="R1266" s="239"/>
      <c r="S1266" s="239"/>
      <c r="T1266" s="240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1" t="s">
        <v>242</v>
      </c>
      <c r="AU1266" s="241" t="s">
        <v>88</v>
      </c>
      <c r="AV1266" s="13" t="s">
        <v>88</v>
      </c>
      <c r="AW1266" s="13" t="s">
        <v>34</v>
      </c>
      <c r="AX1266" s="13" t="s">
        <v>78</v>
      </c>
      <c r="AY1266" s="241" t="s">
        <v>234</v>
      </c>
    </row>
    <row r="1267" s="14" customFormat="1">
      <c r="A1267" s="14"/>
      <c r="B1267" s="242"/>
      <c r="C1267" s="243"/>
      <c r="D1267" s="232" t="s">
        <v>242</v>
      </c>
      <c r="E1267" s="244" t="s">
        <v>1</v>
      </c>
      <c r="F1267" s="245" t="s">
        <v>244</v>
      </c>
      <c r="G1267" s="243"/>
      <c r="H1267" s="246">
        <v>2.7000000000000002</v>
      </c>
      <c r="I1267" s="247"/>
      <c r="J1267" s="243"/>
      <c r="K1267" s="243"/>
      <c r="L1267" s="248"/>
      <c r="M1267" s="249"/>
      <c r="N1267" s="250"/>
      <c r="O1267" s="250"/>
      <c r="P1267" s="250"/>
      <c r="Q1267" s="250"/>
      <c r="R1267" s="250"/>
      <c r="S1267" s="250"/>
      <c r="T1267" s="251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2" t="s">
        <v>242</v>
      </c>
      <c r="AU1267" s="252" t="s">
        <v>88</v>
      </c>
      <c r="AV1267" s="14" t="s">
        <v>240</v>
      </c>
      <c r="AW1267" s="14" t="s">
        <v>34</v>
      </c>
      <c r="AX1267" s="14" t="s">
        <v>86</v>
      </c>
      <c r="AY1267" s="252" t="s">
        <v>234</v>
      </c>
    </row>
    <row r="1268" s="2" customFormat="1" ht="16.5" customHeight="1">
      <c r="A1268" s="39"/>
      <c r="B1268" s="40"/>
      <c r="C1268" s="274" t="s">
        <v>2087</v>
      </c>
      <c r="D1268" s="274" t="s">
        <v>307</v>
      </c>
      <c r="E1268" s="275" t="s">
        <v>2088</v>
      </c>
      <c r="F1268" s="276" t="s">
        <v>2089</v>
      </c>
      <c r="G1268" s="277" t="s">
        <v>96</v>
      </c>
      <c r="H1268" s="278">
        <v>2.9700000000000002</v>
      </c>
      <c r="I1268" s="279"/>
      <c r="J1268" s="280">
        <f>ROUND(I1268*H1268,2)</f>
        <v>0</v>
      </c>
      <c r="K1268" s="276" t="s">
        <v>1</v>
      </c>
      <c r="L1268" s="281"/>
      <c r="M1268" s="282" t="s">
        <v>1</v>
      </c>
      <c r="N1268" s="283" t="s">
        <v>43</v>
      </c>
      <c r="O1268" s="92"/>
      <c r="P1268" s="226">
        <f>O1268*H1268</f>
        <v>0</v>
      </c>
      <c r="Q1268" s="226">
        <v>0.00016000000000000001</v>
      </c>
      <c r="R1268" s="226">
        <f>Q1268*H1268</f>
        <v>0.00047520000000000006</v>
      </c>
      <c r="S1268" s="226">
        <v>0</v>
      </c>
      <c r="T1268" s="227">
        <f>S1268*H1268</f>
        <v>0</v>
      </c>
      <c r="U1268" s="39"/>
      <c r="V1268" s="39"/>
      <c r="W1268" s="39"/>
      <c r="X1268" s="39"/>
      <c r="Y1268" s="39"/>
      <c r="Z1268" s="39"/>
      <c r="AA1268" s="39"/>
      <c r="AB1268" s="39"/>
      <c r="AC1268" s="39"/>
      <c r="AD1268" s="39"/>
      <c r="AE1268" s="39"/>
      <c r="AR1268" s="228" t="s">
        <v>407</v>
      </c>
      <c r="AT1268" s="228" t="s">
        <v>307</v>
      </c>
      <c r="AU1268" s="228" t="s">
        <v>88</v>
      </c>
      <c r="AY1268" s="18" t="s">
        <v>234</v>
      </c>
      <c r="BE1268" s="229">
        <f>IF(N1268="základní",J1268,0)</f>
        <v>0</v>
      </c>
      <c r="BF1268" s="229">
        <f>IF(N1268="snížená",J1268,0)</f>
        <v>0</v>
      </c>
      <c r="BG1268" s="229">
        <f>IF(N1268="zákl. přenesená",J1268,0)</f>
        <v>0</v>
      </c>
      <c r="BH1268" s="229">
        <f>IF(N1268="sníž. přenesená",J1268,0)</f>
        <v>0</v>
      </c>
      <c r="BI1268" s="229">
        <f>IF(N1268="nulová",J1268,0)</f>
        <v>0</v>
      </c>
      <c r="BJ1268" s="18" t="s">
        <v>86</v>
      </c>
      <c r="BK1268" s="229">
        <f>ROUND(I1268*H1268,2)</f>
        <v>0</v>
      </c>
      <c r="BL1268" s="18" t="s">
        <v>318</v>
      </c>
      <c r="BM1268" s="228" t="s">
        <v>2090</v>
      </c>
    </row>
    <row r="1269" s="13" customFormat="1">
      <c r="A1269" s="13"/>
      <c r="B1269" s="230"/>
      <c r="C1269" s="231"/>
      <c r="D1269" s="232" t="s">
        <v>242</v>
      </c>
      <c r="E1269" s="231"/>
      <c r="F1269" s="234" t="s">
        <v>2091</v>
      </c>
      <c r="G1269" s="231"/>
      <c r="H1269" s="235">
        <v>2.9700000000000002</v>
      </c>
      <c r="I1269" s="236"/>
      <c r="J1269" s="231"/>
      <c r="K1269" s="231"/>
      <c r="L1269" s="237"/>
      <c r="M1269" s="238"/>
      <c r="N1269" s="239"/>
      <c r="O1269" s="239"/>
      <c r="P1269" s="239"/>
      <c r="Q1269" s="239"/>
      <c r="R1269" s="239"/>
      <c r="S1269" s="239"/>
      <c r="T1269" s="240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1" t="s">
        <v>242</v>
      </c>
      <c r="AU1269" s="241" t="s">
        <v>88</v>
      </c>
      <c r="AV1269" s="13" t="s">
        <v>88</v>
      </c>
      <c r="AW1269" s="13" t="s">
        <v>4</v>
      </c>
      <c r="AX1269" s="13" t="s">
        <v>86</v>
      </c>
      <c r="AY1269" s="241" t="s">
        <v>234</v>
      </c>
    </row>
    <row r="1270" s="2" customFormat="1" ht="24.15" customHeight="1">
      <c r="A1270" s="39"/>
      <c r="B1270" s="40"/>
      <c r="C1270" s="217" t="s">
        <v>2092</v>
      </c>
      <c r="D1270" s="217" t="s">
        <v>236</v>
      </c>
      <c r="E1270" s="218" t="s">
        <v>2093</v>
      </c>
      <c r="F1270" s="219" t="s">
        <v>2094</v>
      </c>
      <c r="G1270" s="220" t="s">
        <v>131</v>
      </c>
      <c r="H1270" s="221">
        <v>105.86</v>
      </c>
      <c r="I1270" s="222"/>
      <c r="J1270" s="223">
        <f>ROUND(I1270*H1270,2)</f>
        <v>0</v>
      </c>
      <c r="K1270" s="219" t="s">
        <v>239</v>
      </c>
      <c r="L1270" s="45"/>
      <c r="M1270" s="224" t="s">
        <v>1</v>
      </c>
      <c r="N1270" s="225" t="s">
        <v>43</v>
      </c>
      <c r="O1270" s="92"/>
      <c r="P1270" s="226">
        <f>O1270*H1270</f>
        <v>0</v>
      </c>
      <c r="Q1270" s="226">
        <v>5.0000000000000002E-05</v>
      </c>
      <c r="R1270" s="226">
        <f>Q1270*H1270</f>
        <v>0.005293</v>
      </c>
      <c r="S1270" s="226">
        <v>0</v>
      </c>
      <c r="T1270" s="227">
        <f>S1270*H1270</f>
        <v>0</v>
      </c>
      <c r="U1270" s="39"/>
      <c r="V1270" s="39"/>
      <c r="W1270" s="39"/>
      <c r="X1270" s="39"/>
      <c r="Y1270" s="39"/>
      <c r="Z1270" s="39"/>
      <c r="AA1270" s="39"/>
      <c r="AB1270" s="39"/>
      <c r="AC1270" s="39"/>
      <c r="AD1270" s="39"/>
      <c r="AE1270" s="39"/>
      <c r="AR1270" s="228" t="s">
        <v>318</v>
      </c>
      <c r="AT1270" s="228" t="s">
        <v>236</v>
      </c>
      <c r="AU1270" s="228" t="s">
        <v>88</v>
      </c>
      <c r="AY1270" s="18" t="s">
        <v>234</v>
      </c>
      <c r="BE1270" s="229">
        <f>IF(N1270="základní",J1270,0)</f>
        <v>0</v>
      </c>
      <c r="BF1270" s="229">
        <f>IF(N1270="snížená",J1270,0)</f>
        <v>0</v>
      </c>
      <c r="BG1270" s="229">
        <f>IF(N1270="zákl. přenesená",J1270,0)</f>
        <v>0</v>
      </c>
      <c r="BH1270" s="229">
        <f>IF(N1270="sníž. přenesená",J1270,0)</f>
        <v>0</v>
      </c>
      <c r="BI1270" s="229">
        <f>IF(N1270="nulová",J1270,0)</f>
        <v>0</v>
      </c>
      <c r="BJ1270" s="18" t="s">
        <v>86</v>
      </c>
      <c r="BK1270" s="229">
        <f>ROUND(I1270*H1270,2)</f>
        <v>0</v>
      </c>
      <c r="BL1270" s="18" t="s">
        <v>318</v>
      </c>
      <c r="BM1270" s="228" t="s">
        <v>2095</v>
      </c>
    </row>
    <row r="1271" s="13" customFormat="1">
      <c r="A1271" s="13"/>
      <c r="B1271" s="230"/>
      <c r="C1271" s="231"/>
      <c r="D1271" s="232" t="s">
        <v>242</v>
      </c>
      <c r="E1271" s="233" t="s">
        <v>1</v>
      </c>
      <c r="F1271" s="234" t="s">
        <v>121</v>
      </c>
      <c r="G1271" s="231"/>
      <c r="H1271" s="235">
        <v>105.86</v>
      </c>
      <c r="I1271" s="236"/>
      <c r="J1271" s="231"/>
      <c r="K1271" s="231"/>
      <c r="L1271" s="237"/>
      <c r="M1271" s="238"/>
      <c r="N1271" s="239"/>
      <c r="O1271" s="239"/>
      <c r="P1271" s="239"/>
      <c r="Q1271" s="239"/>
      <c r="R1271" s="239"/>
      <c r="S1271" s="239"/>
      <c r="T1271" s="240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41" t="s">
        <v>242</v>
      </c>
      <c r="AU1271" s="241" t="s">
        <v>88</v>
      </c>
      <c r="AV1271" s="13" t="s">
        <v>88</v>
      </c>
      <c r="AW1271" s="13" t="s">
        <v>34</v>
      </c>
      <c r="AX1271" s="13" t="s">
        <v>78</v>
      </c>
      <c r="AY1271" s="241" t="s">
        <v>234</v>
      </c>
    </row>
    <row r="1272" s="14" customFormat="1">
      <c r="A1272" s="14"/>
      <c r="B1272" s="242"/>
      <c r="C1272" s="243"/>
      <c r="D1272" s="232" t="s">
        <v>242</v>
      </c>
      <c r="E1272" s="244" t="s">
        <v>1</v>
      </c>
      <c r="F1272" s="245" t="s">
        <v>244</v>
      </c>
      <c r="G1272" s="243"/>
      <c r="H1272" s="246">
        <v>105.86</v>
      </c>
      <c r="I1272" s="247"/>
      <c r="J1272" s="243"/>
      <c r="K1272" s="243"/>
      <c r="L1272" s="248"/>
      <c r="M1272" s="249"/>
      <c r="N1272" s="250"/>
      <c r="O1272" s="250"/>
      <c r="P1272" s="250"/>
      <c r="Q1272" s="250"/>
      <c r="R1272" s="250"/>
      <c r="S1272" s="250"/>
      <c r="T1272" s="251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2" t="s">
        <v>242</v>
      </c>
      <c r="AU1272" s="252" t="s">
        <v>88</v>
      </c>
      <c r="AV1272" s="14" t="s">
        <v>240</v>
      </c>
      <c r="AW1272" s="14" t="s">
        <v>34</v>
      </c>
      <c r="AX1272" s="14" t="s">
        <v>86</v>
      </c>
      <c r="AY1272" s="252" t="s">
        <v>234</v>
      </c>
    </row>
    <row r="1273" s="2" customFormat="1" ht="24.15" customHeight="1">
      <c r="A1273" s="39"/>
      <c r="B1273" s="40"/>
      <c r="C1273" s="217" t="s">
        <v>2096</v>
      </c>
      <c r="D1273" s="217" t="s">
        <v>236</v>
      </c>
      <c r="E1273" s="218" t="s">
        <v>2097</v>
      </c>
      <c r="F1273" s="219" t="s">
        <v>2098</v>
      </c>
      <c r="G1273" s="220" t="s">
        <v>978</v>
      </c>
      <c r="H1273" s="288"/>
      <c r="I1273" s="222"/>
      <c r="J1273" s="223">
        <f>ROUND(I1273*H1273,2)</f>
        <v>0</v>
      </c>
      <c r="K1273" s="219" t="s">
        <v>239</v>
      </c>
      <c r="L1273" s="45"/>
      <c r="M1273" s="224" t="s">
        <v>1</v>
      </c>
      <c r="N1273" s="225" t="s">
        <v>43</v>
      </c>
      <c r="O1273" s="92"/>
      <c r="P1273" s="226">
        <f>O1273*H1273</f>
        <v>0</v>
      </c>
      <c r="Q1273" s="226">
        <v>0</v>
      </c>
      <c r="R1273" s="226">
        <f>Q1273*H1273</f>
        <v>0</v>
      </c>
      <c r="S1273" s="226">
        <v>0</v>
      </c>
      <c r="T1273" s="227">
        <f>S1273*H1273</f>
        <v>0</v>
      </c>
      <c r="U1273" s="39"/>
      <c r="V1273" s="39"/>
      <c r="W1273" s="39"/>
      <c r="X1273" s="39"/>
      <c r="Y1273" s="39"/>
      <c r="Z1273" s="39"/>
      <c r="AA1273" s="39"/>
      <c r="AB1273" s="39"/>
      <c r="AC1273" s="39"/>
      <c r="AD1273" s="39"/>
      <c r="AE1273" s="39"/>
      <c r="AR1273" s="228" t="s">
        <v>318</v>
      </c>
      <c r="AT1273" s="228" t="s">
        <v>236</v>
      </c>
      <c r="AU1273" s="228" t="s">
        <v>88</v>
      </c>
      <c r="AY1273" s="18" t="s">
        <v>234</v>
      </c>
      <c r="BE1273" s="229">
        <f>IF(N1273="základní",J1273,0)</f>
        <v>0</v>
      </c>
      <c r="BF1273" s="229">
        <f>IF(N1273="snížená",J1273,0)</f>
        <v>0</v>
      </c>
      <c r="BG1273" s="229">
        <f>IF(N1273="zákl. přenesená",J1273,0)</f>
        <v>0</v>
      </c>
      <c r="BH1273" s="229">
        <f>IF(N1273="sníž. přenesená",J1273,0)</f>
        <v>0</v>
      </c>
      <c r="BI1273" s="229">
        <f>IF(N1273="nulová",J1273,0)</f>
        <v>0</v>
      </c>
      <c r="BJ1273" s="18" t="s">
        <v>86</v>
      </c>
      <c r="BK1273" s="229">
        <f>ROUND(I1273*H1273,2)</f>
        <v>0</v>
      </c>
      <c r="BL1273" s="18" t="s">
        <v>318</v>
      </c>
      <c r="BM1273" s="228" t="s">
        <v>2099</v>
      </c>
    </row>
    <row r="1274" s="2" customFormat="1" ht="24.15" customHeight="1">
      <c r="A1274" s="39"/>
      <c r="B1274" s="40"/>
      <c r="C1274" s="217" t="s">
        <v>2100</v>
      </c>
      <c r="D1274" s="217" t="s">
        <v>236</v>
      </c>
      <c r="E1274" s="218" t="s">
        <v>2101</v>
      </c>
      <c r="F1274" s="219" t="s">
        <v>2102</v>
      </c>
      <c r="G1274" s="220" t="s">
        <v>978</v>
      </c>
      <c r="H1274" s="288"/>
      <c r="I1274" s="222"/>
      <c r="J1274" s="223">
        <f>ROUND(I1274*H1274,2)</f>
        <v>0</v>
      </c>
      <c r="K1274" s="219" t="s">
        <v>239</v>
      </c>
      <c r="L1274" s="45"/>
      <c r="M1274" s="224" t="s">
        <v>1</v>
      </c>
      <c r="N1274" s="225" t="s">
        <v>43</v>
      </c>
      <c r="O1274" s="92"/>
      <c r="P1274" s="226">
        <f>O1274*H1274</f>
        <v>0</v>
      </c>
      <c r="Q1274" s="226">
        <v>0</v>
      </c>
      <c r="R1274" s="226">
        <f>Q1274*H1274</f>
        <v>0</v>
      </c>
      <c r="S1274" s="226">
        <v>0</v>
      </c>
      <c r="T1274" s="227">
        <f>S1274*H1274</f>
        <v>0</v>
      </c>
      <c r="U1274" s="39"/>
      <c r="V1274" s="39"/>
      <c r="W1274" s="39"/>
      <c r="X1274" s="39"/>
      <c r="Y1274" s="39"/>
      <c r="Z1274" s="39"/>
      <c r="AA1274" s="39"/>
      <c r="AB1274" s="39"/>
      <c r="AC1274" s="39"/>
      <c r="AD1274" s="39"/>
      <c r="AE1274" s="39"/>
      <c r="AR1274" s="228" t="s">
        <v>318</v>
      </c>
      <c r="AT1274" s="228" t="s">
        <v>236</v>
      </c>
      <c r="AU1274" s="228" t="s">
        <v>88</v>
      </c>
      <c r="AY1274" s="18" t="s">
        <v>234</v>
      </c>
      <c r="BE1274" s="229">
        <f>IF(N1274="základní",J1274,0)</f>
        <v>0</v>
      </c>
      <c r="BF1274" s="229">
        <f>IF(N1274="snížená",J1274,0)</f>
        <v>0</v>
      </c>
      <c r="BG1274" s="229">
        <f>IF(N1274="zákl. přenesená",J1274,0)</f>
        <v>0</v>
      </c>
      <c r="BH1274" s="229">
        <f>IF(N1274="sníž. přenesená",J1274,0)</f>
        <v>0</v>
      </c>
      <c r="BI1274" s="229">
        <f>IF(N1274="nulová",J1274,0)</f>
        <v>0</v>
      </c>
      <c r="BJ1274" s="18" t="s">
        <v>86</v>
      </c>
      <c r="BK1274" s="229">
        <f>ROUND(I1274*H1274,2)</f>
        <v>0</v>
      </c>
      <c r="BL1274" s="18" t="s">
        <v>318</v>
      </c>
      <c r="BM1274" s="228" t="s">
        <v>2103</v>
      </c>
    </row>
    <row r="1275" s="12" customFormat="1" ht="22.8" customHeight="1">
      <c r="A1275" s="12"/>
      <c r="B1275" s="201"/>
      <c r="C1275" s="202"/>
      <c r="D1275" s="203" t="s">
        <v>77</v>
      </c>
      <c r="E1275" s="215" t="s">
        <v>2104</v>
      </c>
      <c r="F1275" s="215" t="s">
        <v>2105</v>
      </c>
      <c r="G1275" s="202"/>
      <c r="H1275" s="202"/>
      <c r="I1275" s="205"/>
      <c r="J1275" s="216">
        <f>BK1275</f>
        <v>0</v>
      </c>
      <c r="K1275" s="202"/>
      <c r="L1275" s="207"/>
      <c r="M1275" s="208"/>
      <c r="N1275" s="209"/>
      <c r="O1275" s="209"/>
      <c r="P1275" s="210">
        <f>SUM(P1276:P1294)</f>
        <v>0</v>
      </c>
      <c r="Q1275" s="209"/>
      <c r="R1275" s="210">
        <f>SUM(R1276:R1294)</f>
        <v>0.087910199999999994</v>
      </c>
      <c r="S1275" s="209"/>
      <c r="T1275" s="211">
        <f>SUM(T1276:T1294)</f>
        <v>0.39015</v>
      </c>
      <c r="U1275" s="12"/>
      <c r="V1275" s="12"/>
      <c r="W1275" s="12"/>
      <c r="X1275" s="12"/>
      <c r="Y1275" s="12"/>
      <c r="Z1275" s="12"/>
      <c r="AA1275" s="12"/>
      <c r="AB1275" s="12"/>
      <c r="AC1275" s="12"/>
      <c r="AD1275" s="12"/>
      <c r="AE1275" s="12"/>
      <c r="AR1275" s="212" t="s">
        <v>88</v>
      </c>
      <c r="AT1275" s="213" t="s">
        <v>77</v>
      </c>
      <c r="AU1275" s="213" t="s">
        <v>86</v>
      </c>
      <c r="AY1275" s="212" t="s">
        <v>234</v>
      </c>
      <c r="BK1275" s="214">
        <f>SUM(BK1276:BK1294)</f>
        <v>0</v>
      </c>
    </row>
    <row r="1276" s="2" customFormat="1" ht="24.15" customHeight="1">
      <c r="A1276" s="39"/>
      <c r="B1276" s="40"/>
      <c r="C1276" s="217" t="s">
        <v>2106</v>
      </c>
      <c r="D1276" s="217" t="s">
        <v>236</v>
      </c>
      <c r="E1276" s="218" t="s">
        <v>2107</v>
      </c>
      <c r="F1276" s="219" t="s">
        <v>2108</v>
      </c>
      <c r="G1276" s="220" t="s">
        <v>321</v>
      </c>
      <c r="H1276" s="221">
        <v>4</v>
      </c>
      <c r="I1276" s="222"/>
      <c r="J1276" s="223">
        <f>ROUND(I1276*H1276,2)</f>
        <v>0</v>
      </c>
      <c r="K1276" s="219" t="s">
        <v>239</v>
      </c>
      <c r="L1276" s="45"/>
      <c r="M1276" s="224" t="s">
        <v>1</v>
      </c>
      <c r="N1276" s="225" t="s">
        <v>43</v>
      </c>
      <c r="O1276" s="92"/>
      <c r="P1276" s="226">
        <f>O1276*H1276</f>
        <v>0</v>
      </c>
      <c r="Q1276" s="226">
        <v>6.9999999999999994E-05</v>
      </c>
      <c r="R1276" s="226">
        <f>Q1276*H1276</f>
        <v>0.00027999999999999998</v>
      </c>
      <c r="S1276" s="226">
        <v>0</v>
      </c>
      <c r="T1276" s="227">
        <f>S1276*H1276</f>
        <v>0</v>
      </c>
      <c r="U1276" s="39"/>
      <c r="V1276" s="39"/>
      <c r="W1276" s="39"/>
      <c r="X1276" s="39"/>
      <c r="Y1276" s="39"/>
      <c r="Z1276" s="39"/>
      <c r="AA1276" s="39"/>
      <c r="AB1276" s="39"/>
      <c r="AC1276" s="39"/>
      <c r="AD1276" s="39"/>
      <c r="AE1276" s="39"/>
      <c r="AR1276" s="228" t="s">
        <v>318</v>
      </c>
      <c r="AT1276" s="228" t="s">
        <v>236</v>
      </c>
      <c r="AU1276" s="228" t="s">
        <v>88</v>
      </c>
      <c r="AY1276" s="18" t="s">
        <v>234</v>
      </c>
      <c r="BE1276" s="229">
        <f>IF(N1276="základní",J1276,0)</f>
        <v>0</v>
      </c>
      <c r="BF1276" s="229">
        <f>IF(N1276="snížená",J1276,0)</f>
        <v>0</v>
      </c>
      <c r="BG1276" s="229">
        <f>IF(N1276="zákl. přenesená",J1276,0)</f>
        <v>0</v>
      </c>
      <c r="BH1276" s="229">
        <f>IF(N1276="sníž. přenesená",J1276,0)</f>
        <v>0</v>
      </c>
      <c r="BI1276" s="229">
        <f>IF(N1276="nulová",J1276,0)</f>
        <v>0</v>
      </c>
      <c r="BJ1276" s="18" t="s">
        <v>86</v>
      </c>
      <c r="BK1276" s="229">
        <f>ROUND(I1276*H1276,2)</f>
        <v>0</v>
      </c>
      <c r="BL1276" s="18" t="s">
        <v>318</v>
      </c>
      <c r="BM1276" s="228" t="s">
        <v>2109</v>
      </c>
    </row>
    <row r="1277" s="13" customFormat="1">
      <c r="A1277" s="13"/>
      <c r="B1277" s="230"/>
      <c r="C1277" s="231"/>
      <c r="D1277" s="232" t="s">
        <v>242</v>
      </c>
      <c r="E1277" s="233" t="s">
        <v>1</v>
      </c>
      <c r="F1277" s="234" t="s">
        <v>2110</v>
      </c>
      <c r="G1277" s="231"/>
      <c r="H1277" s="235">
        <v>4</v>
      </c>
      <c r="I1277" s="236"/>
      <c r="J1277" s="231"/>
      <c r="K1277" s="231"/>
      <c r="L1277" s="237"/>
      <c r="M1277" s="238"/>
      <c r="N1277" s="239"/>
      <c r="O1277" s="239"/>
      <c r="P1277" s="239"/>
      <c r="Q1277" s="239"/>
      <c r="R1277" s="239"/>
      <c r="S1277" s="239"/>
      <c r="T1277" s="240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41" t="s">
        <v>242</v>
      </c>
      <c r="AU1277" s="241" t="s">
        <v>88</v>
      </c>
      <c r="AV1277" s="13" t="s">
        <v>88</v>
      </c>
      <c r="AW1277" s="13" t="s">
        <v>34</v>
      </c>
      <c r="AX1277" s="13" t="s">
        <v>78</v>
      </c>
      <c r="AY1277" s="241" t="s">
        <v>234</v>
      </c>
    </row>
    <row r="1278" s="14" customFormat="1">
      <c r="A1278" s="14"/>
      <c r="B1278" s="242"/>
      <c r="C1278" s="243"/>
      <c r="D1278" s="232" t="s">
        <v>242</v>
      </c>
      <c r="E1278" s="244" t="s">
        <v>1</v>
      </c>
      <c r="F1278" s="245" t="s">
        <v>244</v>
      </c>
      <c r="G1278" s="243"/>
      <c r="H1278" s="246">
        <v>4</v>
      </c>
      <c r="I1278" s="247"/>
      <c r="J1278" s="243"/>
      <c r="K1278" s="243"/>
      <c r="L1278" s="248"/>
      <c r="M1278" s="249"/>
      <c r="N1278" s="250"/>
      <c r="O1278" s="250"/>
      <c r="P1278" s="250"/>
      <c r="Q1278" s="250"/>
      <c r="R1278" s="250"/>
      <c r="S1278" s="250"/>
      <c r="T1278" s="251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2" t="s">
        <v>242</v>
      </c>
      <c r="AU1278" s="252" t="s">
        <v>88</v>
      </c>
      <c r="AV1278" s="14" t="s">
        <v>240</v>
      </c>
      <c r="AW1278" s="14" t="s">
        <v>34</v>
      </c>
      <c r="AX1278" s="14" t="s">
        <v>86</v>
      </c>
      <c r="AY1278" s="252" t="s">
        <v>234</v>
      </c>
    </row>
    <row r="1279" s="2" customFormat="1" ht="21.75" customHeight="1">
      <c r="A1279" s="39"/>
      <c r="B1279" s="40"/>
      <c r="C1279" s="274" t="s">
        <v>2111</v>
      </c>
      <c r="D1279" s="274" t="s">
        <v>307</v>
      </c>
      <c r="E1279" s="275" t="s">
        <v>2112</v>
      </c>
      <c r="F1279" s="276" t="s">
        <v>2113</v>
      </c>
      <c r="G1279" s="277" t="s">
        <v>131</v>
      </c>
      <c r="H1279" s="278">
        <v>4.4000000000000004</v>
      </c>
      <c r="I1279" s="279"/>
      <c r="J1279" s="280">
        <f>ROUND(I1279*H1279,2)</f>
        <v>0</v>
      </c>
      <c r="K1279" s="276" t="s">
        <v>239</v>
      </c>
      <c r="L1279" s="281"/>
      <c r="M1279" s="282" t="s">
        <v>1</v>
      </c>
      <c r="N1279" s="283" t="s">
        <v>43</v>
      </c>
      <c r="O1279" s="92"/>
      <c r="P1279" s="226">
        <f>O1279*H1279</f>
        <v>0</v>
      </c>
      <c r="Q1279" s="226">
        <v>0.01575</v>
      </c>
      <c r="R1279" s="226">
        <f>Q1279*H1279</f>
        <v>0.0693</v>
      </c>
      <c r="S1279" s="226">
        <v>0</v>
      </c>
      <c r="T1279" s="227">
        <f>S1279*H1279</f>
        <v>0</v>
      </c>
      <c r="U1279" s="39"/>
      <c r="V1279" s="39"/>
      <c r="W1279" s="39"/>
      <c r="X1279" s="39"/>
      <c r="Y1279" s="39"/>
      <c r="Z1279" s="39"/>
      <c r="AA1279" s="39"/>
      <c r="AB1279" s="39"/>
      <c r="AC1279" s="39"/>
      <c r="AD1279" s="39"/>
      <c r="AE1279" s="39"/>
      <c r="AR1279" s="228" t="s">
        <v>407</v>
      </c>
      <c r="AT1279" s="228" t="s">
        <v>307</v>
      </c>
      <c r="AU1279" s="228" t="s">
        <v>88</v>
      </c>
      <c r="AY1279" s="18" t="s">
        <v>234</v>
      </c>
      <c r="BE1279" s="229">
        <f>IF(N1279="základní",J1279,0)</f>
        <v>0</v>
      </c>
      <c r="BF1279" s="229">
        <f>IF(N1279="snížená",J1279,0)</f>
        <v>0</v>
      </c>
      <c r="BG1279" s="229">
        <f>IF(N1279="zákl. přenesená",J1279,0)</f>
        <v>0</v>
      </c>
      <c r="BH1279" s="229">
        <f>IF(N1279="sníž. přenesená",J1279,0)</f>
        <v>0</v>
      </c>
      <c r="BI1279" s="229">
        <f>IF(N1279="nulová",J1279,0)</f>
        <v>0</v>
      </c>
      <c r="BJ1279" s="18" t="s">
        <v>86</v>
      </c>
      <c r="BK1279" s="229">
        <f>ROUND(I1279*H1279,2)</f>
        <v>0</v>
      </c>
      <c r="BL1279" s="18" t="s">
        <v>318</v>
      </c>
      <c r="BM1279" s="228" t="s">
        <v>2114</v>
      </c>
    </row>
    <row r="1280" s="13" customFormat="1">
      <c r="A1280" s="13"/>
      <c r="B1280" s="230"/>
      <c r="C1280" s="231"/>
      <c r="D1280" s="232" t="s">
        <v>242</v>
      </c>
      <c r="E1280" s="231"/>
      <c r="F1280" s="234" t="s">
        <v>2115</v>
      </c>
      <c r="G1280" s="231"/>
      <c r="H1280" s="235">
        <v>4.4000000000000004</v>
      </c>
      <c r="I1280" s="236"/>
      <c r="J1280" s="231"/>
      <c r="K1280" s="231"/>
      <c r="L1280" s="237"/>
      <c r="M1280" s="238"/>
      <c r="N1280" s="239"/>
      <c r="O1280" s="239"/>
      <c r="P1280" s="239"/>
      <c r="Q1280" s="239"/>
      <c r="R1280" s="239"/>
      <c r="S1280" s="239"/>
      <c r="T1280" s="240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41" t="s">
        <v>242</v>
      </c>
      <c r="AU1280" s="241" t="s">
        <v>88</v>
      </c>
      <c r="AV1280" s="13" t="s">
        <v>88</v>
      </c>
      <c r="AW1280" s="13" t="s">
        <v>4</v>
      </c>
      <c r="AX1280" s="13" t="s">
        <v>86</v>
      </c>
      <c r="AY1280" s="241" t="s">
        <v>234</v>
      </c>
    </row>
    <row r="1281" s="2" customFormat="1" ht="24.15" customHeight="1">
      <c r="A1281" s="39"/>
      <c r="B1281" s="40"/>
      <c r="C1281" s="217" t="s">
        <v>2116</v>
      </c>
      <c r="D1281" s="217" t="s">
        <v>236</v>
      </c>
      <c r="E1281" s="218" t="s">
        <v>2117</v>
      </c>
      <c r="F1281" s="219" t="s">
        <v>2118</v>
      </c>
      <c r="G1281" s="220" t="s">
        <v>131</v>
      </c>
      <c r="H1281" s="221">
        <v>26.010000000000002</v>
      </c>
      <c r="I1281" s="222"/>
      <c r="J1281" s="223">
        <f>ROUND(I1281*H1281,2)</f>
        <v>0</v>
      </c>
      <c r="K1281" s="219" t="s">
        <v>239</v>
      </c>
      <c r="L1281" s="45"/>
      <c r="M1281" s="224" t="s">
        <v>1</v>
      </c>
      <c r="N1281" s="225" t="s">
        <v>43</v>
      </c>
      <c r="O1281" s="92"/>
      <c r="P1281" s="226">
        <f>O1281*H1281</f>
        <v>0</v>
      </c>
      <c r="Q1281" s="226">
        <v>0</v>
      </c>
      <c r="R1281" s="226">
        <f>Q1281*H1281</f>
        <v>0</v>
      </c>
      <c r="S1281" s="226">
        <v>0.014999999999999999</v>
      </c>
      <c r="T1281" s="227">
        <f>S1281*H1281</f>
        <v>0.39015</v>
      </c>
      <c r="U1281" s="39"/>
      <c r="V1281" s="39"/>
      <c r="W1281" s="39"/>
      <c r="X1281" s="39"/>
      <c r="Y1281" s="39"/>
      <c r="Z1281" s="39"/>
      <c r="AA1281" s="39"/>
      <c r="AB1281" s="39"/>
      <c r="AC1281" s="39"/>
      <c r="AD1281" s="39"/>
      <c r="AE1281" s="39"/>
      <c r="AR1281" s="228" t="s">
        <v>318</v>
      </c>
      <c r="AT1281" s="228" t="s">
        <v>236</v>
      </c>
      <c r="AU1281" s="228" t="s">
        <v>88</v>
      </c>
      <c r="AY1281" s="18" t="s">
        <v>234</v>
      </c>
      <c r="BE1281" s="229">
        <f>IF(N1281="základní",J1281,0)</f>
        <v>0</v>
      </c>
      <c r="BF1281" s="229">
        <f>IF(N1281="snížená",J1281,0)</f>
        <v>0</v>
      </c>
      <c r="BG1281" s="229">
        <f>IF(N1281="zákl. přenesená",J1281,0)</f>
        <v>0</v>
      </c>
      <c r="BH1281" s="229">
        <f>IF(N1281="sníž. přenesená",J1281,0)</f>
        <v>0</v>
      </c>
      <c r="BI1281" s="229">
        <f>IF(N1281="nulová",J1281,0)</f>
        <v>0</v>
      </c>
      <c r="BJ1281" s="18" t="s">
        <v>86</v>
      </c>
      <c r="BK1281" s="229">
        <f>ROUND(I1281*H1281,2)</f>
        <v>0</v>
      </c>
      <c r="BL1281" s="18" t="s">
        <v>318</v>
      </c>
      <c r="BM1281" s="228" t="s">
        <v>2119</v>
      </c>
    </row>
    <row r="1282" s="13" customFormat="1">
      <c r="A1282" s="13"/>
      <c r="B1282" s="230"/>
      <c r="C1282" s="231"/>
      <c r="D1282" s="232" t="s">
        <v>242</v>
      </c>
      <c r="E1282" s="233" t="s">
        <v>1</v>
      </c>
      <c r="F1282" s="234" t="s">
        <v>2066</v>
      </c>
      <c r="G1282" s="231"/>
      <c r="H1282" s="235">
        <v>26.010000000000002</v>
      </c>
      <c r="I1282" s="236"/>
      <c r="J1282" s="231"/>
      <c r="K1282" s="231"/>
      <c r="L1282" s="237"/>
      <c r="M1282" s="238"/>
      <c r="N1282" s="239"/>
      <c r="O1282" s="239"/>
      <c r="P1282" s="239"/>
      <c r="Q1282" s="239"/>
      <c r="R1282" s="239"/>
      <c r="S1282" s="239"/>
      <c r="T1282" s="240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1" t="s">
        <v>242</v>
      </c>
      <c r="AU1282" s="241" t="s">
        <v>88</v>
      </c>
      <c r="AV1282" s="13" t="s">
        <v>88</v>
      </c>
      <c r="AW1282" s="13" t="s">
        <v>34</v>
      </c>
      <c r="AX1282" s="13" t="s">
        <v>78</v>
      </c>
      <c r="AY1282" s="241" t="s">
        <v>234</v>
      </c>
    </row>
    <row r="1283" s="14" customFormat="1">
      <c r="A1283" s="14"/>
      <c r="B1283" s="242"/>
      <c r="C1283" s="243"/>
      <c r="D1283" s="232" t="s">
        <v>242</v>
      </c>
      <c r="E1283" s="244" t="s">
        <v>1</v>
      </c>
      <c r="F1283" s="245" t="s">
        <v>244</v>
      </c>
      <c r="G1283" s="243"/>
      <c r="H1283" s="246">
        <v>26.010000000000002</v>
      </c>
      <c r="I1283" s="247"/>
      <c r="J1283" s="243"/>
      <c r="K1283" s="243"/>
      <c r="L1283" s="248"/>
      <c r="M1283" s="249"/>
      <c r="N1283" s="250"/>
      <c r="O1283" s="250"/>
      <c r="P1283" s="250"/>
      <c r="Q1283" s="250"/>
      <c r="R1283" s="250"/>
      <c r="S1283" s="250"/>
      <c r="T1283" s="251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2" t="s">
        <v>242</v>
      </c>
      <c r="AU1283" s="252" t="s">
        <v>88</v>
      </c>
      <c r="AV1283" s="14" t="s">
        <v>240</v>
      </c>
      <c r="AW1283" s="14" t="s">
        <v>34</v>
      </c>
      <c r="AX1283" s="14" t="s">
        <v>86</v>
      </c>
      <c r="AY1283" s="252" t="s">
        <v>234</v>
      </c>
    </row>
    <row r="1284" s="2" customFormat="1" ht="24.15" customHeight="1">
      <c r="A1284" s="39"/>
      <c r="B1284" s="40"/>
      <c r="C1284" s="217" t="s">
        <v>2120</v>
      </c>
      <c r="D1284" s="217" t="s">
        <v>236</v>
      </c>
      <c r="E1284" s="218" t="s">
        <v>2121</v>
      </c>
      <c r="F1284" s="219" t="s">
        <v>2122</v>
      </c>
      <c r="G1284" s="220" t="s">
        <v>321</v>
      </c>
      <c r="H1284" s="221">
        <v>4</v>
      </c>
      <c r="I1284" s="222"/>
      <c r="J1284" s="223">
        <f>ROUND(I1284*H1284,2)</f>
        <v>0</v>
      </c>
      <c r="K1284" s="219" t="s">
        <v>239</v>
      </c>
      <c r="L1284" s="45"/>
      <c r="M1284" s="224" t="s">
        <v>1</v>
      </c>
      <c r="N1284" s="225" t="s">
        <v>43</v>
      </c>
      <c r="O1284" s="92"/>
      <c r="P1284" s="226">
        <f>O1284*H1284</f>
        <v>0</v>
      </c>
      <c r="Q1284" s="226">
        <v>5.0000000000000002E-05</v>
      </c>
      <c r="R1284" s="226">
        <f>Q1284*H1284</f>
        <v>0.00020000000000000001</v>
      </c>
      <c r="S1284" s="226">
        <v>0</v>
      </c>
      <c r="T1284" s="227">
        <f>S1284*H1284</f>
        <v>0</v>
      </c>
      <c r="U1284" s="39"/>
      <c r="V1284" s="39"/>
      <c r="W1284" s="39"/>
      <c r="X1284" s="39"/>
      <c r="Y1284" s="39"/>
      <c r="Z1284" s="39"/>
      <c r="AA1284" s="39"/>
      <c r="AB1284" s="39"/>
      <c r="AC1284" s="39"/>
      <c r="AD1284" s="39"/>
      <c r="AE1284" s="39"/>
      <c r="AR1284" s="228" t="s">
        <v>318</v>
      </c>
      <c r="AT1284" s="228" t="s">
        <v>236</v>
      </c>
      <c r="AU1284" s="228" t="s">
        <v>88</v>
      </c>
      <c r="AY1284" s="18" t="s">
        <v>234</v>
      </c>
      <c r="BE1284" s="229">
        <f>IF(N1284="základní",J1284,0)</f>
        <v>0</v>
      </c>
      <c r="BF1284" s="229">
        <f>IF(N1284="snížená",J1284,0)</f>
        <v>0</v>
      </c>
      <c r="BG1284" s="229">
        <f>IF(N1284="zákl. přenesená",J1284,0)</f>
        <v>0</v>
      </c>
      <c r="BH1284" s="229">
        <f>IF(N1284="sníž. přenesená",J1284,0)</f>
        <v>0</v>
      </c>
      <c r="BI1284" s="229">
        <f>IF(N1284="nulová",J1284,0)</f>
        <v>0</v>
      </c>
      <c r="BJ1284" s="18" t="s">
        <v>86</v>
      </c>
      <c r="BK1284" s="229">
        <f>ROUND(I1284*H1284,2)</f>
        <v>0</v>
      </c>
      <c r="BL1284" s="18" t="s">
        <v>318</v>
      </c>
      <c r="BM1284" s="228" t="s">
        <v>2123</v>
      </c>
    </row>
    <row r="1285" s="13" customFormat="1">
      <c r="A1285" s="13"/>
      <c r="B1285" s="230"/>
      <c r="C1285" s="231"/>
      <c r="D1285" s="232" t="s">
        <v>242</v>
      </c>
      <c r="E1285" s="233" t="s">
        <v>1</v>
      </c>
      <c r="F1285" s="234" t="s">
        <v>240</v>
      </c>
      <c r="G1285" s="231"/>
      <c r="H1285" s="235">
        <v>4</v>
      </c>
      <c r="I1285" s="236"/>
      <c r="J1285" s="231"/>
      <c r="K1285" s="231"/>
      <c r="L1285" s="237"/>
      <c r="M1285" s="238"/>
      <c r="N1285" s="239"/>
      <c r="O1285" s="239"/>
      <c r="P1285" s="239"/>
      <c r="Q1285" s="239"/>
      <c r="R1285" s="239"/>
      <c r="S1285" s="239"/>
      <c r="T1285" s="240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1" t="s">
        <v>242</v>
      </c>
      <c r="AU1285" s="241" t="s">
        <v>88</v>
      </c>
      <c r="AV1285" s="13" t="s">
        <v>88</v>
      </c>
      <c r="AW1285" s="13" t="s">
        <v>34</v>
      </c>
      <c r="AX1285" s="13" t="s">
        <v>86</v>
      </c>
      <c r="AY1285" s="241" t="s">
        <v>234</v>
      </c>
    </row>
    <row r="1286" s="2" customFormat="1" ht="24.15" customHeight="1">
      <c r="A1286" s="39"/>
      <c r="B1286" s="40"/>
      <c r="C1286" s="217" t="s">
        <v>2124</v>
      </c>
      <c r="D1286" s="217" t="s">
        <v>236</v>
      </c>
      <c r="E1286" s="218" t="s">
        <v>2125</v>
      </c>
      <c r="F1286" s="219" t="s">
        <v>2126</v>
      </c>
      <c r="G1286" s="220" t="s">
        <v>131</v>
      </c>
      <c r="H1286" s="221">
        <v>82.409999999999997</v>
      </c>
      <c r="I1286" s="222"/>
      <c r="J1286" s="223">
        <f>ROUND(I1286*H1286,2)</f>
        <v>0</v>
      </c>
      <c r="K1286" s="219" t="s">
        <v>239</v>
      </c>
      <c r="L1286" s="45"/>
      <c r="M1286" s="224" t="s">
        <v>1</v>
      </c>
      <c r="N1286" s="225" t="s">
        <v>43</v>
      </c>
      <c r="O1286" s="92"/>
      <c r="P1286" s="226">
        <f>O1286*H1286</f>
        <v>0</v>
      </c>
      <c r="Q1286" s="226">
        <v>0.00017000000000000001</v>
      </c>
      <c r="R1286" s="226">
        <f>Q1286*H1286</f>
        <v>0.0140097</v>
      </c>
      <c r="S1286" s="226">
        <v>0</v>
      </c>
      <c r="T1286" s="227">
        <f>S1286*H1286</f>
        <v>0</v>
      </c>
      <c r="U1286" s="39"/>
      <c r="V1286" s="39"/>
      <c r="W1286" s="39"/>
      <c r="X1286" s="39"/>
      <c r="Y1286" s="39"/>
      <c r="Z1286" s="39"/>
      <c r="AA1286" s="39"/>
      <c r="AB1286" s="39"/>
      <c r="AC1286" s="39"/>
      <c r="AD1286" s="39"/>
      <c r="AE1286" s="39"/>
      <c r="AR1286" s="228" t="s">
        <v>318</v>
      </c>
      <c r="AT1286" s="228" t="s">
        <v>236</v>
      </c>
      <c r="AU1286" s="228" t="s">
        <v>88</v>
      </c>
      <c r="AY1286" s="18" t="s">
        <v>234</v>
      </c>
      <c r="BE1286" s="229">
        <f>IF(N1286="základní",J1286,0)</f>
        <v>0</v>
      </c>
      <c r="BF1286" s="229">
        <f>IF(N1286="snížená",J1286,0)</f>
        <v>0</v>
      </c>
      <c r="BG1286" s="229">
        <f>IF(N1286="zákl. přenesená",J1286,0)</f>
        <v>0</v>
      </c>
      <c r="BH1286" s="229">
        <f>IF(N1286="sníž. přenesená",J1286,0)</f>
        <v>0</v>
      </c>
      <c r="BI1286" s="229">
        <f>IF(N1286="nulová",J1286,0)</f>
        <v>0</v>
      </c>
      <c r="BJ1286" s="18" t="s">
        <v>86</v>
      </c>
      <c r="BK1286" s="229">
        <f>ROUND(I1286*H1286,2)</f>
        <v>0</v>
      </c>
      <c r="BL1286" s="18" t="s">
        <v>318</v>
      </c>
      <c r="BM1286" s="228" t="s">
        <v>2127</v>
      </c>
    </row>
    <row r="1287" s="13" customFormat="1">
      <c r="A1287" s="13"/>
      <c r="B1287" s="230"/>
      <c r="C1287" s="231"/>
      <c r="D1287" s="232" t="s">
        <v>242</v>
      </c>
      <c r="E1287" s="233" t="s">
        <v>1</v>
      </c>
      <c r="F1287" s="234" t="s">
        <v>2128</v>
      </c>
      <c r="G1287" s="231"/>
      <c r="H1287" s="235">
        <v>82.409999999999997</v>
      </c>
      <c r="I1287" s="236"/>
      <c r="J1287" s="231"/>
      <c r="K1287" s="231"/>
      <c r="L1287" s="237"/>
      <c r="M1287" s="238"/>
      <c r="N1287" s="239"/>
      <c r="O1287" s="239"/>
      <c r="P1287" s="239"/>
      <c r="Q1287" s="239"/>
      <c r="R1287" s="239"/>
      <c r="S1287" s="239"/>
      <c r="T1287" s="240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1" t="s">
        <v>242</v>
      </c>
      <c r="AU1287" s="241" t="s">
        <v>88</v>
      </c>
      <c r="AV1287" s="13" t="s">
        <v>88</v>
      </c>
      <c r="AW1287" s="13" t="s">
        <v>34</v>
      </c>
      <c r="AX1287" s="13" t="s">
        <v>78</v>
      </c>
      <c r="AY1287" s="241" t="s">
        <v>234</v>
      </c>
    </row>
    <row r="1288" s="14" customFormat="1">
      <c r="A1288" s="14"/>
      <c r="B1288" s="242"/>
      <c r="C1288" s="243"/>
      <c r="D1288" s="232" t="s">
        <v>242</v>
      </c>
      <c r="E1288" s="244" t="s">
        <v>108</v>
      </c>
      <c r="F1288" s="245" t="s">
        <v>244</v>
      </c>
      <c r="G1288" s="243"/>
      <c r="H1288" s="246">
        <v>82.409999999999997</v>
      </c>
      <c r="I1288" s="247"/>
      <c r="J1288" s="243"/>
      <c r="K1288" s="243"/>
      <c r="L1288" s="248"/>
      <c r="M1288" s="249"/>
      <c r="N1288" s="250"/>
      <c r="O1288" s="250"/>
      <c r="P1288" s="250"/>
      <c r="Q1288" s="250"/>
      <c r="R1288" s="250"/>
      <c r="S1288" s="250"/>
      <c r="T1288" s="251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2" t="s">
        <v>242</v>
      </c>
      <c r="AU1288" s="252" t="s">
        <v>88</v>
      </c>
      <c r="AV1288" s="14" t="s">
        <v>240</v>
      </c>
      <c r="AW1288" s="14" t="s">
        <v>34</v>
      </c>
      <c r="AX1288" s="14" t="s">
        <v>86</v>
      </c>
      <c r="AY1288" s="252" t="s">
        <v>234</v>
      </c>
    </row>
    <row r="1289" s="2" customFormat="1" ht="16.5" customHeight="1">
      <c r="A1289" s="39"/>
      <c r="B1289" s="40"/>
      <c r="C1289" s="217" t="s">
        <v>2129</v>
      </c>
      <c r="D1289" s="217" t="s">
        <v>236</v>
      </c>
      <c r="E1289" s="218" t="s">
        <v>2130</v>
      </c>
      <c r="F1289" s="219" t="s">
        <v>2131</v>
      </c>
      <c r="G1289" s="220" t="s">
        <v>131</v>
      </c>
      <c r="H1289" s="221">
        <v>247.22999999999999</v>
      </c>
      <c r="I1289" s="222"/>
      <c r="J1289" s="223">
        <f>ROUND(I1289*H1289,2)</f>
        <v>0</v>
      </c>
      <c r="K1289" s="219" t="s">
        <v>239</v>
      </c>
      <c r="L1289" s="45"/>
      <c r="M1289" s="224" t="s">
        <v>1</v>
      </c>
      <c r="N1289" s="225" t="s">
        <v>43</v>
      </c>
      <c r="O1289" s="92"/>
      <c r="P1289" s="226">
        <f>O1289*H1289</f>
        <v>0</v>
      </c>
      <c r="Q1289" s="226">
        <v>0</v>
      </c>
      <c r="R1289" s="226">
        <f>Q1289*H1289</f>
        <v>0</v>
      </c>
      <c r="S1289" s="226">
        <v>0</v>
      </c>
      <c r="T1289" s="227">
        <f>S1289*H1289</f>
        <v>0</v>
      </c>
      <c r="U1289" s="39"/>
      <c r="V1289" s="39"/>
      <c r="W1289" s="39"/>
      <c r="X1289" s="39"/>
      <c r="Y1289" s="39"/>
      <c r="Z1289" s="39"/>
      <c r="AA1289" s="39"/>
      <c r="AB1289" s="39"/>
      <c r="AC1289" s="39"/>
      <c r="AD1289" s="39"/>
      <c r="AE1289" s="39"/>
      <c r="AR1289" s="228" t="s">
        <v>318</v>
      </c>
      <c r="AT1289" s="228" t="s">
        <v>236</v>
      </c>
      <c r="AU1289" s="228" t="s">
        <v>88</v>
      </c>
      <c r="AY1289" s="18" t="s">
        <v>234</v>
      </c>
      <c r="BE1289" s="229">
        <f>IF(N1289="základní",J1289,0)</f>
        <v>0</v>
      </c>
      <c r="BF1289" s="229">
        <f>IF(N1289="snížená",J1289,0)</f>
        <v>0</v>
      </c>
      <c r="BG1289" s="229">
        <f>IF(N1289="zákl. přenesená",J1289,0)</f>
        <v>0</v>
      </c>
      <c r="BH1289" s="229">
        <f>IF(N1289="sníž. přenesená",J1289,0)</f>
        <v>0</v>
      </c>
      <c r="BI1289" s="229">
        <f>IF(N1289="nulová",J1289,0)</f>
        <v>0</v>
      </c>
      <c r="BJ1289" s="18" t="s">
        <v>86</v>
      </c>
      <c r="BK1289" s="229">
        <f>ROUND(I1289*H1289,2)</f>
        <v>0</v>
      </c>
      <c r="BL1289" s="18" t="s">
        <v>318</v>
      </c>
      <c r="BM1289" s="228" t="s">
        <v>2132</v>
      </c>
    </row>
    <row r="1290" s="13" customFormat="1">
      <c r="A1290" s="13"/>
      <c r="B1290" s="230"/>
      <c r="C1290" s="231"/>
      <c r="D1290" s="232" t="s">
        <v>242</v>
      </c>
      <c r="E1290" s="233" t="s">
        <v>1</v>
      </c>
      <c r="F1290" s="234" t="s">
        <v>2133</v>
      </c>
      <c r="G1290" s="231"/>
      <c r="H1290" s="235">
        <v>247.22999999999999</v>
      </c>
      <c r="I1290" s="236"/>
      <c r="J1290" s="231"/>
      <c r="K1290" s="231"/>
      <c r="L1290" s="237"/>
      <c r="M1290" s="238"/>
      <c r="N1290" s="239"/>
      <c r="O1290" s="239"/>
      <c r="P1290" s="239"/>
      <c r="Q1290" s="239"/>
      <c r="R1290" s="239"/>
      <c r="S1290" s="239"/>
      <c r="T1290" s="240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1" t="s">
        <v>242</v>
      </c>
      <c r="AU1290" s="241" t="s">
        <v>88</v>
      </c>
      <c r="AV1290" s="13" t="s">
        <v>88</v>
      </c>
      <c r="AW1290" s="13" t="s">
        <v>34</v>
      </c>
      <c r="AX1290" s="13" t="s">
        <v>86</v>
      </c>
      <c r="AY1290" s="241" t="s">
        <v>234</v>
      </c>
    </row>
    <row r="1291" s="2" customFormat="1" ht="21.75" customHeight="1">
      <c r="A1291" s="39"/>
      <c r="B1291" s="40"/>
      <c r="C1291" s="217" t="s">
        <v>2134</v>
      </c>
      <c r="D1291" s="217" t="s">
        <v>236</v>
      </c>
      <c r="E1291" s="218" t="s">
        <v>2135</v>
      </c>
      <c r="F1291" s="219" t="s">
        <v>2136</v>
      </c>
      <c r="G1291" s="220" t="s">
        <v>131</v>
      </c>
      <c r="H1291" s="221">
        <v>82.409999999999997</v>
      </c>
      <c r="I1291" s="222"/>
      <c r="J1291" s="223">
        <f>ROUND(I1291*H1291,2)</f>
        <v>0</v>
      </c>
      <c r="K1291" s="219" t="s">
        <v>239</v>
      </c>
      <c r="L1291" s="45"/>
      <c r="M1291" s="224" t="s">
        <v>1</v>
      </c>
      <c r="N1291" s="225" t="s">
        <v>43</v>
      </c>
      <c r="O1291" s="92"/>
      <c r="P1291" s="226">
        <f>O1291*H1291</f>
        <v>0</v>
      </c>
      <c r="Q1291" s="226">
        <v>5.0000000000000002E-05</v>
      </c>
      <c r="R1291" s="226">
        <f>Q1291*H1291</f>
        <v>0.0041205</v>
      </c>
      <c r="S1291" s="226">
        <v>0</v>
      </c>
      <c r="T1291" s="227">
        <f>S1291*H1291</f>
        <v>0</v>
      </c>
      <c r="U1291" s="39"/>
      <c r="V1291" s="39"/>
      <c r="W1291" s="39"/>
      <c r="X1291" s="39"/>
      <c r="Y1291" s="39"/>
      <c r="Z1291" s="39"/>
      <c r="AA1291" s="39"/>
      <c r="AB1291" s="39"/>
      <c r="AC1291" s="39"/>
      <c r="AD1291" s="39"/>
      <c r="AE1291" s="39"/>
      <c r="AR1291" s="228" t="s">
        <v>318</v>
      </c>
      <c r="AT1291" s="228" t="s">
        <v>236</v>
      </c>
      <c r="AU1291" s="228" t="s">
        <v>88</v>
      </c>
      <c r="AY1291" s="18" t="s">
        <v>234</v>
      </c>
      <c r="BE1291" s="229">
        <f>IF(N1291="základní",J1291,0)</f>
        <v>0</v>
      </c>
      <c r="BF1291" s="229">
        <f>IF(N1291="snížená",J1291,0)</f>
        <v>0</v>
      </c>
      <c r="BG1291" s="229">
        <f>IF(N1291="zákl. přenesená",J1291,0)</f>
        <v>0</v>
      </c>
      <c r="BH1291" s="229">
        <f>IF(N1291="sníž. přenesená",J1291,0)</f>
        <v>0</v>
      </c>
      <c r="BI1291" s="229">
        <f>IF(N1291="nulová",J1291,0)</f>
        <v>0</v>
      </c>
      <c r="BJ1291" s="18" t="s">
        <v>86</v>
      </c>
      <c r="BK1291" s="229">
        <f>ROUND(I1291*H1291,2)</f>
        <v>0</v>
      </c>
      <c r="BL1291" s="18" t="s">
        <v>318</v>
      </c>
      <c r="BM1291" s="228" t="s">
        <v>2137</v>
      </c>
    </row>
    <row r="1292" s="13" customFormat="1">
      <c r="A1292" s="13"/>
      <c r="B1292" s="230"/>
      <c r="C1292" s="231"/>
      <c r="D1292" s="232" t="s">
        <v>242</v>
      </c>
      <c r="E1292" s="233" t="s">
        <v>1</v>
      </c>
      <c r="F1292" s="234" t="s">
        <v>108</v>
      </c>
      <c r="G1292" s="231"/>
      <c r="H1292" s="235">
        <v>82.409999999999997</v>
      </c>
      <c r="I1292" s="236"/>
      <c r="J1292" s="231"/>
      <c r="K1292" s="231"/>
      <c r="L1292" s="237"/>
      <c r="M1292" s="238"/>
      <c r="N1292" s="239"/>
      <c r="O1292" s="239"/>
      <c r="P1292" s="239"/>
      <c r="Q1292" s="239"/>
      <c r="R1292" s="239"/>
      <c r="S1292" s="239"/>
      <c r="T1292" s="240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41" t="s">
        <v>242</v>
      </c>
      <c r="AU1292" s="241" t="s">
        <v>88</v>
      </c>
      <c r="AV1292" s="13" t="s">
        <v>88</v>
      </c>
      <c r="AW1292" s="13" t="s">
        <v>34</v>
      </c>
      <c r="AX1292" s="13" t="s">
        <v>86</v>
      </c>
      <c r="AY1292" s="241" t="s">
        <v>234</v>
      </c>
    </row>
    <row r="1293" s="2" customFormat="1" ht="24.15" customHeight="1">
      <c r="A1293" s="39"/>
      <c r="B1293" s="40"/>
      <c r="C1293" s="217" t="s">
        <v>2138</v>
      </c>
      <c r="D1293" s="217" t="s">
        <v>236</v>
      </c>
      <c r="E1293" s="218" t="s">
        <v>2139</v>
      </c>
      <c r="F1293" s="219" t="s">
        <v>2140</v>
      </c>
      <c r="G1293" s="220" t="s">
        <v>978</v>
      </c>
      <c r="H1293" s="288"/>
      <c r="I1293" s="222"/>
      <c r="J1293" s="223">
        <f>ROUND(I1293*H1293,2)</f>
        <v>0</v>
      </c>
      <c r="K1293" s="219" t="s">
        <v>239</v>
      </c>
      <c r="L1293" s="45"/>
      <c r="M1293" s="224" t="s">
        <v>1</v>
      </c>
      <c r="N1293" s="225" t="s">
        <v>43</v>
      </c>
      <c r="O1293" s="92"/>
      <c r="P1293" s="226">
        <f>O1293*H1293</f>
        <v>0</v>
      </c>
      <c r="Q1293" s="226">
        <v>0</v>
      </c>
      <c r="R1293" s="226">
        <f>Q1293*H1293</f>
        <v>0</v>
      </c>
      <c r="S1293" s="226">
        <v>0</v>
      </c>
      <c r="T1293" s="227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28" t="s">
        <v>318</v>
      </c>
      <c r="AT1293" s="228" t="s">
        <v>236</v>
      </c>
      <c r="AU1293" s="228" t="s">
        <v>88</v>
      </c>
      <c r="AY1293" s="18" t="s">
        <v>234</v>
      </c>
      <c r="BE1293" s="229">
        <f>IF(N1293="základní",J1293,0)</f>
        <v>0</v>
      </c>
      <c r="BF1293" s="229">
        <f>IF(N1293="snížená",J1293,0)</f>
        <v>0</v>
      </c>
      <c r="BG1293" s="229">
        <f>IF(N1293="zákl. přenesená",J1293,0)</f>
        <v>0</v>
      </c>
      <c r="BH1293" s="229">
        <f>IF(N1293="sníž. přenesená",J1293,0)</f>
        <v>0</v>
      </c>
      <c r="BI1293" s="229">
        <f>IF(N1293="nulová",J1293,0)</f>
        <v>0</v>
      </c>
      <c r="BJ1293" s="18" t="s">
        <v>86</v>
      </c>
      <c r="BK1293" s="229">
        <f>ROUND(I1293*H1293,2)</f>
        <v>0</v>
      </c>
      <c r="BL1293" s="18" t="s">
        <v>318</v>
      </c>
      <c r="BM1293" s="228" t="s">
        <v>2141</v>
      </c>
    </row>
    <row r="1294" s="2" customFormat="1" ht="24.15" customHeight="1">
      <c r="A1294" s="39"/>
      <c r="B1294" s="40"/>
      <c r="C1294" s="217" t="s">
        <v>2142</v>
      </c>
      <c r="D1294" s="217" t="s">
        <v>236</v>
      </c>
      <c r="E1294" s="218" t="s">
        <v>2143</v>
      </c>
      <c r="F1294" s="219" t="s">
        <v>2144</v>
      </c>
      <c r="G1294" s="220" t="s">
        <v>978</v>
      </c>
      <c r="H1294" s="288"/>
      <c r="I1294" s="222"/>
      <c r="J1294" s="223">
        <f>ROUND(I1294*H1294,2)</f>
        <v>0</v>
      </c>
      <c r="K1294" s="219" t="s">
        <v>239</v>
      </c>
      <c r="L1294" s="45"/>
      <c r="M1294" s="224" t="s">
        <v>1</v>
      </c>
      <c r="N1294" s="225" t="s">
        <v>43</v>
      </c>
      <c r="O1294" s="92"/>
      <c r="P1294" s="226">
        <f>O1294*H1294</f>
        <v>0</v>
      </c>
      <c r="Q1294" s="226">
        <v>0</v>
      </c>
      <c r="R1294" s="226">
        <f>Q1294*H1294</f>
        <v>0</v>
      </c>
      <c r="S1294" s="226">
        <v>0</v>
      </c>
      <c r="T1294" s="227">
        <f>S1294*H1294</f>
        <v>0</v>
      </c>
      <c r="U1294" s="39"/>
      <c r="V1294" s="39"/>
      <c r="W1294" s="39"/>
      <c r="X1294" s="39"/>
      <c r="Y1294" s="39"/>
      <c r="Z1294" s="39"/>
      <c r="AA1294" s="39"/>
      <c r="AB1294" s="39"/>
      <c r="AC1294" s="39"/>
      <c r="AD1294" s="39"/>
      <c r="AE1294" s="39"/>
      <c r="AR1294" s="228" t="s">
        <v>318</v>
      </c>
      <c r="AT1294" s="228" t="s">
        <v>236</v>
      </c>
      <c r="AU1294" s="228" t="s">
        <v>88</v>
      </c>
      <c r="AY1294" s="18" t="s">
        <v>234</v>
      </c>
      <c r="BE1294" s="229">
        <f>IF(N1294="základní",J1294,0)</f>
        <v>0</v>
      </c>
      <c r="BF1294" s="229">
        <f>IF(N1294="snížená",J1294,0)</f>
        <v>0</v>
      </c>
      <c r="BG1294" s="229">
        <f>IF(N1294="zákl. přenesená",J1294,0)</f>
        <v>0</v>
      </c>
      <c r="BH1294" s="229">
        <f>IF(N1294="sníž. přenesená",J1294,0)</f>
        <v>0</v>
      </c>
      <c r="BI1294" s="229">
        <f>IF(N1294="nulová",J1294,0)</f>
        <v>0</v>
      </c>
      <c r="BJ1294" s="18" t="s">
        <v>86</v>
      </c>
      <c r="BK1294" s="229">
        <f>ROUND(I1294*H1294,2)</f>
        <v>0</v>
      </c>
      <c r="BL1294" s="18" t="s">
        <v>318</v>
      </c>
      <c r="BM1294" s="228" t="s">
        <v>2145</v>
      </c>
    </row>
    <row r="1295" s="12" customFormat="1" ht="22.8" customHeight="1">
      <c r="A1295" s="12"/>
      <c r="B1295" s="201"/>
      <c r="C1295" s="202"/>
      <c r="D1295" s="203" t="s">
        <v>77</v>
      </c>
      <c r="E1295" s="215" t="s">
        <v>2146</v>
      </c>
      <c r="F1295" s="215" t="s">
        <v>2147</v>
      </c>
      <c r="G1295" s="202"/>
      <c r="H1295" s="202"/>
      <c r="I1295" s="205"/>
      <c r="J1295" s="216">
        <f>BK1295</f>
        <v>0</v>
      </c>
      <c r="K1295" s="202"/>
      <c r="L1295" s="207"/>
      <c r="M1295" s="208"/>
      <c r="N1295" s="209"/>
      <c r="O1295" s="209"/>
      <c r="P1295" s="210">
        <f>SUM(P1296:P1334)</f>
        <v>0</v>
      </c>
      <c r="Q1295" s="209"/>
      <c r="R1295" s="210">
        <f>SUM(R1296:R1334)</f>
        <v>0.092315619999999987</v>
      </c>
      <c r="S1295" s="209"/>
      <c r="T1295" s="211">
        <f>SUM(T1296:T1334)</f>
        <v>0.13670000000000002</v>
      </c>
      <c r="U1295" s="12"/>
      <c r="V1295" s="12"/>
      <c r="W1295" s="12"/>
      <c r="X1295" s="12"/>
      <c r="Y1295" s="12"/>
      <c r="Z1295" s="12"/>
      <c r="AA1295" s="12"/>
      <c r="AB1295" s="12"/>
      <c r="AC1295" s="12"/>
      <c r="AD1295" s="12"/>
      <c r="AE1295" s="12"/>
      <c r="AR1295" s="212" t="s">
        <v>88</v>
      </c>
      <c r="AT1295" s="213" t="s">
        <v>77</v>
      </c>
      <c r="AU1295" s="213" t="s">
        <v>86</v>
      </c>
      <c r="AY1295" s="212" t="s">
        <v>234</v>
      </c>
      <c r="BK1295" s="214">
        <f>SUM(BK1296:BK1334)</f>
        <v>0</v>
      </c>
    </row>
    <row r="1296" s="2" customFormat="1" ht="21.75" customHeight="1">
      <c r="A1296" s="39"/>
      <c r="B1296" s="40"/>
      <c r="C1296" s="217" t="s">
        <v>2148</v>
      </c>
      <c r="D1296" s="217" t="s">
        <v>236</v>
      </c>
      <c r="E1296" s="218" t="s">
        <v>2149</v>
      </c>
      <c r="F1296" s="219" t="s">
        <v>2150</v>
      </c>
      <c r="G1296" s="220" t="s">
        <v>131</v>
      </c>
      <c r="H1296" s="221">
        <v>10.859999999999999</v>
      </c>
      <c r="I1296" s="222"/>
      <c r="J1296" s="223">
        <f>ROUND(I1296*H1296,2)</f>
        <v>0</v>
      </c>
      <c r="K1296" s="219" t="s">
        <v>239</v>
      </c>
      <c r="L1296" s="45"/>
      <c r="M1296" s="224" t="s">
        <v>1</v>
      </c>
      <c r="N1296" s="225" t="s">
        <v>43</v>
      </c>
      <c r="O1296" s="92"/>
      <c r="P1296" s="226">
        <f>O1296*H1296</f>
        <v>0</v>
      </c>
      <c r="Q1296" s="226">
        <v>0</v>
      </c>
      <c r="R1296" s="226">
        <f>Q1296*H1296</f>
        <v>0</v>
      </c>
      <c r="S1296" s="226">
        <v>0</v>
      </c>
      <c r="T1296" s="227">
        <f>S1296*H1296</f>
        <v>0</v>
      </c>
      <c r="U1296" s="39"/>
      <c r="V1296" s="39"/>
      <c r="W1296" s="39"/>
      <c r="X1296" s="39"/>
      <c r="Y1296" s="39"/>
      <c r="Z1296" s="39"/>
      <c r="AA1296" s="39"/>
      <c r="AB1296" s="39"/>
      <c r="AC1296" s="39"/>
      <c r="AD1296" s="39"/>
      <c r="AE1296" s="39"/>
      <c r="AR1296" s="228" t="s">
        <v>318</v>
      </c>
      <c r="AT1296" s="228" t="s">
        <v>236</v>
      </c>
      <c r="AU1296" s="228" t="s">
        <v>88</v>
      </c>
      <c r="AY1296" s="18" t="s">
        <v>234</v>
      </c>
      <c r="BE1296" s="229">
        <f>IF(N1296="základní",J1296,0)</f>
        <v>0</v>
      </c>
      <c r="BF1296" s="229">
        <f>IF(N1296="snížená",J1296,0)</f>
        <v>0</v>
      </c>
      <c r="BG1296" s="229">
        <f>IF(N1296="zákl. přenesená",J1296,0)</f>
        <v>0</v>
      </c>
      <c r="BH1296" s="229">
        <f>IF(N1296="sníž. přenesená",J1296,0)</f>
        <v>0</v>
      </c>
      <c r="BI1296" s="229">
        <f>IF(N1296="nulová",J1296,0)</f>
        <v>0</v>
      </c>
      <c r="BJ1296" s="18" t="s">
        <v>86</v>
      </c>
      <c r="BK1296" s="229">
        <f>ROUND(I1296*H1296,2)</f>
        <v>0</v>
      </c>
      <c r="BL1296" s="18" t="s">
        <v>318</v>
      </c>
      <c r="BM1296" s="228" t="s">
        <v>2151</v>
      </c>
    </row>
    <row r="1297" s="13" customFormat="1">
      <c r="A1297" s="13"/>
      <c r="B1297" s="230"/>
      <c r="C1297" s="231"/>
      <c r="D1297" s="232" t="s">
        <v>242</v>
      </c>
      <c r="E1297" s="233" t="s">
        <v>167</v>
      </c>
      <c r="F1297" s="234" t="s">
        <v>2152</v>
      </c>
      <c r="G1297" s="231"/>
      <c r="H1297" s="235">
        <v>10.859999999999999</v>
      </c>
      <c r="I1297" s="236"/>
      <c r="J1297" s="231"/>
      <c r="K1297" s="231"/>
      <c r="L1297" s="237"/>
      <c r="M1297" s="238"/>
      <c r="N1297" s="239"/>
      <c r="O1297" s="239"/>
      <c r="P1297" s="239"/>
      <c r="Q1297" s="239"/>
      <c r="R1297" s="239"/>
      <c r="S1297" s="239"/>
      <c r="T1297" s="240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41" t="s">
        <v>242</v>
      </c>
      <c r="AU1297" s="241" t="s">
        <v>88</v>
      </c>
      <c r="AV1297" s="13" t="s">
        <v>88</v>
      </c>
      <c r="AW1297" s="13" t="s">
        <v>34</v>
      </c>
      <c r="AX1297" s="13" t="s">
        <v>78</v>
      </c>
      <c r="AY1297" s="241" t="s">
        <v>234</v>
      </c>
    </row>
    <row r="1298" s="14" customFormat="1">
      <c r="A1298" s="14"/>
      <c r="B1298" s="242"/>
      <c r="C1298" s="243"/>
      <c r="D1298" s="232" t="s">
        <v>242</v>
      </c>
      <c r="E1298" s="244" t="s">
        <v>1</v>
      </c>
      <c r="F1298" s="245" t="s">
        <v>244</v>
      </c>
      <c r="G1298" s="243"/>
      <c r="H1298" s="246">
        <v>10.859999999999999</v>
      </c>
      <c r="I1298" s="247"/>
      <c r="J1298" s="243"/>
      <c r="K1298" s="243"/>
      <c r="L1298" s="248"/>
      <c r="M1298" s="249"/>
      <c r="N1298" s="250"/>
      <c r="O1298" s="250"/>
      <c r="P1298" s="250"/>
      <c r="Q1298" s="250"/>
      <c r="R1298" s="250"/>
      <c r="S1298" s="250"/>
      <c r="T1298" s="251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2" t="s">
        <v>242</v>
      </c>
      <c r="AU1298" s="252" t="s">
        <v>88</v>
      </c>
      <c r="AV1298" s="14" t="s">
        <v>240</v>
      </c>
      <c r="AW1298" s="14" t="s">
        <v>34</v>
      </c>
      <c r="AX1298" s="14" t="s">
        <v>86</v>
      </c>
      <c r="AY1298" s="252" t="s">
        <v>234</v>
      </c>
    </row>
    <row r="1299" s="2" customFormat="1" ht="16.5" customHeight="1">
      <c r="A1299" s="39"/>
      <c r="B1299" s="40"/>
      <c r="C1299" s="217" t="s">
        <v>2153</v>
      </c>
      <c r="D1299" s="217" t="s">
        <v>236</v>
      </c>
      <c r="E1299" s="218" t="s">
        <v>2154</v>
      </c>
      <c r="F1299" s="219" t="s">
        <v>2155</v>
      </c>
      <c r="G1299" s="220" t="s">
        <v>131</v>
      </c>
      <c r="H1299" s="221">
        <v>10.859999999999999</v>
      </c>
      <c r="I1299" s="222"/>
      <c r="J1299" s="223">
        <f>ROUND(I1299*H1299,2)</f>
        <v>0</v>
      </c>
      <c r="K1299" s="219" t="s">
        <v>239</v>
      </c>
      <c r="L1299" s="45"/>
      <c r="M1299" s="224" t="s">
        <v>1</v>
      </c>
      <c r="N1299" s="225" t="s">
        <v>43</v>
      </c>
      <c r="O1299" s="92"/>
      <c r="P1299" s="226">
        <f>O1299*H1299</f>
        <v>0</v>
      </c>
      <c r="Q1299" s="226">
        <v>0</v>
      </c>
      <c r="R1299" s="226">
        <f>Q1299*H1299</f>
        <v>0</v>
      </c>
      <c r="S1299" s="226">
        <v>0</v>
      </c>
      <c r="T1299" s="227">
        <f>S1299*H1299</f>
        <v>0</v>
      </c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R1299" s="228" t="s">
        <v>318</v>
      </c>
      <c r="AT1299" s="228" t="s">
        <v>236</v>
      </c>
      <c r="AU1299" s="228" t="s">
        <v>88</v>
      </c>
      <c r="AY1299" s="18" t="s">
        <v>234</v>
      </c>
      <c r="BE1299" s="229">
        <f>IF(N1299="základní",J1299,0)</f>
        <v>0</v>
      </c>
      <c r="BF1299" s="229">
        <f>IF(N1299="snížená",J1299,0)</f>
        <v>0</v>
      </c>
      <c r="BG1299" s="229">
        <f>IF(N1299="zákl. přenesená",J1299,0)</f>
        <v>0</v>
      </c>
      <c r="BH1299" s="229">
        <f>IF(N1299="sníž. přenesená",J1299,0)</f>
        <v>0</v>
      </c>
      <c r="BI1299" s="229">
        <f>IF(N1299="nulová",J1299,0)</f>
        <v>0</v>
      </c>
      <c r="BJ1299" s="18" t="s">
        <v>86</v>
      </c>
      <c r="BK1299" s="229">
        <f>ROUND(I1299*H1299,2)</f>
        <v>0</v>
      </c>
      <c r="BL1299" s="18" t="s">
        <v>318</v>
      </c>
      <c r="BM1299" s="228" t="s">
        <v>2156</v>
      </c>
    </row>
    <row r="1300" s="13" customFormat="1">
      <c r="A1300" s="13"/>
      <c r="B1300" s="230"/>
      <c r="C1300" s="231"/>
      <c r="D1300" s="232" t="s">
        <v>242</v>
      </c>
      <c r="E1300" s="233" t="s">
        <v>1</v>
      </c>
      <c r="F1300" s="234" t="s">
        <v>2157</v>
      </c>
      <c r="G1300" s="231"/>
      <c r="H1300" s="235">
        <v>10.859999999999999</v>
      </c>
      <c r="I1300" s="236"/>
      <c r="J1300" s="231"/>
      <c r="K1300" s="231"/>
      <c r="L1300" s="237"/>
      <c r="M1300" s="238"/>
      <c r="N1300" s="239"/>
      <c r="O1300" s="239"/>
      <c r="P1300" s="239"/>
      <c r="Q1300" s="239"/>
      <c r="R1300" s="239"/>
      <c r="S1300" s="239"/>
      <c r="T1300" s="240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41" t="s">
        <v>242</v>
      </c>
      <c r="AU1300" s="241" t="s">
        <v>88</v>
      </c>
      <c r="AV1300" s="13" t="s">
        <v>88</v>
      </c>
      <c r="AW1300" s="13" t="s">
        <v>34</v>
      </c>
      <c r="AX1300" s="13" t="s">
        <v>78</v>
      </c>
      <c r="AY1300" s="241" t="s">
        <v>234</v>
      </c>
    </row>
    <row r="1301" s="15" customFormat="1">
      <c r="A1301" s="15"/>
      <c r="B1301" s="253"/>
      <c r="C1301" s="254"/>
      <c r="D1301" s="232" t="s">
        <v>242</v>
      </c>
      <c r="E1301" s="255" t="s">
        <v>155</v>
      </c>
      <c r="F1301" s="256" t="s">
        <v>250</v>
      </c>
      <c r="G1301" s="254"/>
      <c r="H1301" s="257">
        <v>10.859999999999999</v>
      </c>
      <c r="I1301" s="258"/>
      <c r="J1301" s="254"/>
      <c r="K1301" s="254"/>
      <c r="L1301" s="259"/>
      <c r="M1301" s="260"/>
      <c r="N1301" s="261"/>
      <c r="O1301" s="261"/>
      <c r="P1301" s="261"/>
      <c r="Q1301" s="261"/>
      <c r="R1301" s="261"/>
      <c r="S1301" s="261"/>
      <c r="T1301" s="262"/>
      <c r="U1301" s="15"/>
      <c r="V1301" s="15"/>
      <c r="W1301" s="15"/>
      <c r="X1301" s="15"/>
      <c r="Y1301" s="15"/>
      <c r="Z1301" s="15"/>
      <c r="AA1301" s="15"/>
      <c r="AB1301" s="15"/>
      <c r="AC1301" s="15"/>
      <c r="AD1301" s="15"/>
      <c r="AE1301" s="15"/>
      <c r="AT1301" s="263" t="s">
        <v>242</v>
      </c>
      <c r="AU1301" s="263" t="s">
        <v>88</v>
      </c>
      <c r="AV1301" s="15" t="s">
        <v>93</v>
      </c>
      <c r="AW1301" s="15" t="s">
        <v>34</v>
      </c>
      <c r="AX1301" s="15" t="s">
        <v>78</v>
      </c>
      <c r="AY1301" s="263" t="s">
        <v>234</v>
      </c>
    </row>
    <row r="1302" s="14" customFormat="1">
      <c r="A1302" s="14"/>
      <c r="B1302" s="242"/>
      <c r="C1302" s="243"/>
      <c r="D1302" s="232" t="s">
        <v>242</v>
      </c>
      <c r="E1302" s="244" t="s">
        <v>1</v>
      </c>
      <c r="F1302" s="245" t="s">
        <v>244</v>
      </c>
      <c r="G1302" s="243"/>
      <c r="H1302" s="246">
        <v>10.859999999999999</v>
      </c>
      <c r="I1302" s="247"/>
      <c r="J1302" s="243"/>
      <c r="K1302" s="243"/>
      <c r="L1302" s="248"/>
      <c r="M1302" s="249"/>
      <c r="N1302" s="250"/>
      <c r="O1302" s="250"/>
      <c r="P1302" s="250"/>
      <c r="Q1302" s="250"/>
      <c r="R1302" s="250"/>
      <c r="S1302" s="250"/>
      <c r="T1302" s="251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2" t="s">
        <v>242</v>
      </c>
      <c r="AU1302" s="252" t="s">
        <v>88</v>
      </c>
      <c r="AV1302" s="14" t="s">
        <v>240</v>
      </c>
      <c r="AW1302" s="14" t="s">
        <v>34</v>
      </c>
      <c r="AX1302" s="14" t="s">
        <v>86</v>
      </c>
      <c r="AY1302" s="252" t="s">
        <v>234</v>
      </c>
    </row>
    <row r="1303" s="2" customFormat="1" ht="24.15" customHeight="1">
      <c r="A1303" s="39"/>
      <c r="B1303" s="40"/>
      <c r="C1303" s="217" t="s">
        <v>2158</v>
      </c>
      <c r="D1303" s="217" t="s">
        <v>236</v>
      </c>
      <c r="E1303" s="218" t="s">
        <v>2159</v>
      </c>
      <c r="F1303" s="219" t="s">
        <v>2160</v>
      </c>
      <c r="G1303" s="220" t="s">
        <v>131</v>
      </c>
      <c r="H1303" s="221">
        <v>10.859999999999999</v>
      </c>
      <c r="I1303" s="222"/>
      <c r="J1303" s="223">
        <f>ROUND(I1303*H1303,2)</f>
        <v>0</v>
      </c>
      <c r="K1303" s="219" t="s">
        <v>239</v>
      </c>
      <c r="L1303" s="45"/>
      <c r="M1303" s="224" t="s">
        <v>1</v>
      </c>
      <c r="N1303" s="225" t="s">
        <v>43</v>
      </c>
      <c r="O1303" s="92"/>
      <c r="P1303" s="226">
        <f>O1303*H1303</f>
        <v>0</v>
      </c>
      <c r="Q1303" s="226">
        <v>0.00020000000000000001</v>
      </c>
      <c r="R1303" s="226">
        <f>Q1303*H1303</f>
        <v>0.0021719999999999999</v>
      </c>
      <c r="S1303" s="226">
        <v>0</v>
      </c>
      <c r="T1303" s="227">
        <f>S1303*H1303</f>
        <v>0</v>
      </c>
      <c r="U1303" s="39"/>
      <c r="V1303" s="39"/>
      <c r="W1303" s="39"/>
      <c r="X1303" s="39"/>
      <c r="Y1303" s="39"/>
      <c r="Z1303" s="39"/>
      <c r="AA1303" s="39"/>
      <c r="AB1303" s="39"/>
      <c r="AC1303" s="39"/>
      <c r="AD1303" s="39"/>
      <c r="AE1303" s="39"/>
      <c r="AR1303" s="228" t="s">
        <v>318</v>
      </c>
      <c r="AT1303" s="228" t="s">
        <v>236</v>
      </c>
      <c r="AU1303" s="228" t="s">
        <v>88</v>
      </c>
      <c r="AY1303" s="18" t="s">
        <v>234</v>
      </c>
      <c r="BE1303" s="229">
        <f>IF(N1303="základní",J1303,0)</f>
        <v>0</v>
      </c>
      <c r="BF1303" s="229">
        <f>IF(N1303="snížená",J1303,0)</f>
        <v>0</v>
      </c>
      <c r="BG1303" s="229">
        <f>IF(N1303="zákl. přenesená",J1303,0)</f>
        <v>0</v>
      </c>
      <c r="BH1303" s="229">
        <f>IF(N1303="sníž. přenesená",J1303,0)</f>
        <v>0</v>
      </c>
      <c r="BI1303" s="229">
        <f>IF(N1303="nulová",J1303,0)</f>
        <v>0</v>
      </c>
      <c r="BJ1303" s="18" t="s">
        <v>86</v>
      </c>
      <c r="BK1303" s="229">
        <f>ROUND(I1303*H1303,2)</f>
        <v>0</v>
      </c>
      <c r="BL1303" s="18" t="s">
        <v>318</v>
      </c>
      <c r="BM1303" s="228" t="s">
        <v>2161</v>
      </c>
    </row>
    <row r="1304" s="13" customFormat="1">
      <c r="A1304" s="13"/>
      <c r="B1304" s="230"/>
      <c r="C1304" s="231"/>
      <c r="D1304" s="232" t="s">
        <v>242</v>
      </c>
      <c r="E1304" s="233" t="s">
        <v>1</v>
      </c>
      <c r="F1304" s="234" t="s">
        <v>155</v>
      </c>
      <c r="G1304" s="231"/>
      <c r="H1304" s="235">
        <v>10.859999999999999</v>
      </c>
      <c r="I1304" s="236"/>
      <c r="J1304" s="231"/>
      <c r="K1304" s="231"/>
      <c r="L1304" s="237"/>
      <c r="M1304" s="238"/>
      <c r="N1304" s="239"/>
      <c r="O1304" s="239"/>
      <c r="P1304" s="239"/>
      <c r="Q1304" s="239"/>
      <c r="R1304" s="239"/>
      <c r="S1304" s="239"/>
      <c r="T1304" s="240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41" t="s">
        <v>242</v>
      </c>
      <c r="AU1304" s="241" t="s">
        <v>88</v>
      </c>
      <c r="AV1304" s="13" t="s">
        <v>88</v>
      </c>
      <c r="AW1304" s="13" t="s">
        <v>34</v>
      </c>
      <c r="AX1304" s="13" t="s">
        <v>78</v>
      </c>
      <c r="AY1304" s="241" t="s">
        <v>234</v>
      </c>
    </row>
    <row r="1305" s="14" customFormat="1">
      <c r="A1305" s="14"/>
      <c r="B1305" s="242"/>
      <c r="C1305" s="243"/>
      <c r="D1305" s="232" t="s">
        <v>242</v>
      </c>
      <c r="E1305" s="244" t="s">
        <v>1</v>
      </c>
      <c r="F1305" s="245" t="s">
        <v>244</v>
      </c>
      <c r="G1305" s="243"/>
      <c r="H1305" s="246">
        <v>10.859999999999999</v>
      </c>
      <c r="I1305" s="247"/>
      <c r="J1305" s="243"/>
      <c r="K1305" s="243"/>
      <c r="L1305" s="248"/>
      <c r="M1305" s="249"/>
      <c r="N1305" s="250"/>
      <c r="O1305" s="250"/>
      <c r="P1305" s="250"/>
      <c r="Q1305" s="250"/>
      <c r="R1305" s="250"/>
      <c r="S1305" s="250"/>
      <c r="T1305" s="251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2" t="s">
        <v>242</v>
      </c>
      <c r="AU1305" s="252" t="s">
        <v>88</v>
      </c>
      <c r="AV1305" s="14" t="s">
        <v>240</v>
      </c>
      <c r="AW1305" s="14" t="s">
        <v>34</v>
      </c>
      <c r="AX1305" s="14" t="s">
        <v>86</v>
      </c>
      <c r="AY1305" s="252" t="s">
        <v>234</v>
      </c>
    </row>
    <row r="1306" s="2" customFormat="1" ht="24.15" customHeight="1">
      <c r="A1306" s="39"/>
      <c r="B1306" s="40"/>
      <c r="C1306" s="217" t="s">
        <v>2162</v>
      </c>
      <c r="D1306" s="217" t="s">
        <v>236</v>
      </c>
      <c r="E1306" s="218" t="s">
        <v>2163</v>
      </c>
      <c r="F1306" s="219" t="s">
        <v>2164</v>
      </c>
      <c r="G1306" s="220" t="s">
        <v>131</v>
      </c>
      <c r="H1306" s="221">
        <v>10.859999999999999</v>
      </c>
      <c r="I1306" s="222"/>
      <c r="J1306" s="223">
        <f>ROUND(I1306*H1306,2)</f>
        <v>0</v>
      </c>
      <c r="K1306" s="219" t="s">
        <v>239</v>
      </c>
      <c r="L1306" s="45"/>
      <c r="M1306" s="224" t="s">
        <v>1</v>
      </c>
      <c r="N1306" s="225" t="s">
        <v>43</v>
      </c>
      <c r="O1306" s="92"/>
      <c r="P1306" s="226">
        <f>O1306*H1306</f>
        <v>0</v>
      </c>
      <c r="Q1306" s="226">
        <v>0.0045500000000000002</v>
      </c>
      <c r="R1306" s="226">
        <f>Q1306*H1306</f>
        <v>0.049412999999999999</v>
      </c>
      <c r="S1306" s="226">
        <v>0</v>
      </c>
      <c r="T1306" s="227">
        <f>S1306*H1306</f>
        <v>0</v>
      </c>
      <c r="U1306" s="39"/>
      <c r="V1306" s="39"/>
      <c r="W1306" s="39"/>
      <c r="X1306" s="39"/>
      <c r="Y1306" s="39"/>
      <c r="Z1306" s="39"/>
      <c r="AA1306" s="39"/>
      <c r="AB1306" s="39"/>
      <c r="AC1306" s="39"/>
      <c r="AD1306" s="39"/>
      <c r="AE1306" s="39"/>
      <c r="AR1306" s="228" t="s">
        <v>318</v>
      </c>
      <c r="AT1306" s="228" t="s">
        <v>236</v>
      </c>
      <c r="AU1306" s="228" t="s">
        <v>88</v>
      </c>
      <c r="AY1306" s="18" t="s">
        <v>234</v>
      </c>
      <c r="BE1306" s="229">
        <f>IF(N1306="základní",J1306,0)</f>
        <v>0</v>
      </c>
      <c r="BF1306" s="229">
        <f>IF(N1306="snížená",J1306,0)</f>
        <v>0</v>
      </c>
      <c r="BG1306" s="229">
        <f>IF(N1306="zákl. přenesená",J1306,0)</f>
        <v>0</v>
      </c>
      <c r="BH1306" s="229">
        <f>IF(N1306="sníž. přenesená",J1306,0)</f>
        <v>0</v>
      </c>
      <c r="BI1306" s="229">
        <f>IF(N1306="nulová",J1306,0)</f>
        <v>0</v>
      </c>
      <c r="BJ1306" s="18" t="s">
        <v>86</v>
      </c>
      <c r="BK1306" s="229">
        <f>ROUND(I1306*H1306,2)</f>
        <v>0</v>
      </c>
      <c r="BL1306" s="18" t="s">
        <v>318</v>
      </c>
      <c r="BM1306" s="228" t="s">
        <v>2165</v>
      </c>
    </row>
    <row r="1307" s="13" customFormat="1">
      <c r="A1307" s="13"/>
      <c r="B1307" s="230"/>
      <c r="C1307" s="231"/>
      <c r="D1307" s="232" t="s">
        <v>242</v>
      </c>
      <c r="E1307" s="233" t="s">
        <v>1</v>
      </c>
      <c r="F1307" s="234" t="s">
        <v>155</v>
      </c>
      <c r="G1307" s="231"/>
      <c r="H1307" s="235">
        <v>10.859999999999999</v>
      </c>
      <c r="I1307" s="236"/>
      <c r="J1307" s="231"/>
      <c r="K1307" s="231"/>
      <c r="L1307" s="237"/>
      <c r="M1307" s="238"/>
      <c r="N1307" s="239"/>
      <c r="O1307" s="239"/>
      <c r="P1307" s="239"/>
      <c r="Q1307" s="239"/>
      <c r="R1307" s="239"/>
      <c r="S1307" s="239"/>
      <c r="T1307" s="240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1" t="s">
        <v>242</v>
      </c>
      <c r="AU1307" s="241" t="s">
        <v>88</v>
      </c>
      <c r="AV1307" s="13" t="s">
        <v>88</v>
      </c>
      <c r="AW1307" s="13" t="s">
        <v>34</v>
      </c>
      <c r="AX1307" s="13" t="s">
        <v>78</v>
      </c>
      <c r="AY1307" s="241" t="s">
        <v>234</v>
      </c>
    </row>
    <row r="1308" s="14" customFormat="1">
      <c r="A1308" s="14"/>
      <c r="B1308" s="242"/>
      <c r="C1308" s="243"/>
      <c r="D1308" s="232" t="s">
        <v>242</v>
      </c>
      <c r="E1308" s="244" t="s">
        <v>1</v>
      </c>
      <c r="F1308" s="245" t="s">
        <v>244</v>
      </c>
      <c r="G1308" s="243"/>
      <c r="H1308" s="246">
        <v>10.859999999999999</v>
      </c>
      <c r="I1308" s="247"/>
      <c r="J1308" s="243"/>
      <c r="K1308" s="243"/>
      <c r="L1308" s="248"/>
      <c r="M1308" s="249"/>
      <c r="N1308" s="250"/>
      <c r="O1308" s="250"/>
      <c r="P1308" s="250"/>
      <c r="Q1308" s="250"/>
      <c r="R1308" s="250"/>
      <c r="S1308" s="250"/>
      <c r="T1308" s="251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2" t="s">
        <v>242</v>
      </c>
      <c r="AU1308" s="252" t="s">
        <v>88</v>
      </c>
      <c r="AV1308" s="14" t="s">
        <v>240</v>
      </c>
      <c r="AW1308" s="14" t="s">
        <v>34</v>
      </c>
      <c r="AX1308" s="14" t="s">
        <v>86</v>
      </c>
      <c r="AY1308" s="252" t="s">
        <v>234</v>
      </c>
    </row>
    <row r="1309" s="2" customFormat="1" ht="24.15" customHeight="1">
      <c r="A1309" s="39"/>
      <c r="B1309" s="40"/>
      <c r="C1309" s="217" t="s">
        <v>2166</v>
      </c>
      <c r="D1309" s="217" t="s">
        <v>236</v>
      </c>
      <c r="E1309" s="218" t="s">
        <v>2167</v>
      </c>
      <c r="F1309" s="219" t="s">
        <v>2168</v>
      </c>
      <c r="G1309" s="220" t="s">
        <v>131</v>
      </c>
      <c r="H1309" s="221">
        <v>48.560000000000002</v>
      </c>
      <c r="I1309" s="222"/>
      <c r="J1309" s="223">
        <f>ROUND(I1309*H1309,2)</f>
        <v>0</v>
      </c>
      <c r="K1309" s="219" t="s">
        <v>239</v>
      </c>
      <c r="L1309" s="45"/>
      <c r="M1309" s="224" t="s">
        <v>1</v>
      </c>
      <c r="N1309" s="225" t="s">
        <v>43</v>
      </c>
      <c r="O1309" s="92"/>
      <c r="P1309" s="226">
        <f>O1309*H1309</f>
        <v>0</v>
      </c>
      <c r="Q1309" s="226">
        <v>0</v>
      </c>
      <c r="R1309" s="226">
        <f>Q1309*H1309</f>
        <v>0</v>
      </c>
      <c r="S1309" s="226">
        <v>0.0025000000000000001</v>
      </c>
      <c r="T1309" s="227">
        <f>S1309*H1309</f>
        <v>0.12140000000000001</v>
      </c>
      <c r="U1309" s="39"/>
      <c r="V1309" s="39"/>
      <c r="W1309" s="39"/>
      <c r="X1309" s="39"/>
      <c r="Y1309" s="39"/>
      <c r="Z1309" s="39"/>
      <c r="AA1309" s="39"/>
      <c r="AB1309" s="39"/>
      <c r="AC1309" s="39"/>
      <c r="AD1309" s="39"/>
      <c r="AE1309" s="39"/>
      <c r="AR1309" s="228" t="s">
        <v>318</v>
      </c>
      <c r="AT1309" s="228" t="s">
        <v>236</v>
      </c>
      <c r="AU1309" s="228" t="s">
        <v>88</v>
      </c>
      <c r="AY1309" s="18" t="s">
        <v>234</v>
      </c>
      <c r="BE1309" s="229">
        <f>IF(N1309="základní",J1309,0)</f>
        <v>0</v>
      </c>
      <c r="BF1309" s="229">
        <f>IF(N1309="snížená",J1309,0)</f>
        <v>0</v>
      </c>
      <c r="BG1309" s="229">
        <f>IF(N1309="zákl. přenesená",J1309,0)</f>
        <v>0</v>
      </c>
      <c r="BH1309" s="229">
        <f>IF(N1309="sníž. přenesená",J1309,0)</f>
        <v>0</v>
      </c>
      <c r="BI1309" s="229">
        <f>IF(N1309="nulová",J1309,0)</f>
        <v>0</v>
      </c>
      <c r="BJ1309" s="18" t="s">
        <v>86</v>
      </c>
      <c r="BK1309" s="229">
        <f>ROUND(I1309*H1309,2)</f>
        <v>0</v>
      </c>
      <c r="BL1309" s="18" t="s">
        <v>318</v>
      </c>
      <c r="BM1309" s="228" t="s">
        <v>2169</v>
      </c>
    </row>
    <row r="1310" s="13" customFormat="1">
      <c r="A1310" s="13"/>
      <c r="B1310" s="230"/>
      <c r="C1310" s="231"/>
      <c r="D1310" s="232" t="s">
        <v>242</v>
      </c>
      <c r="E1310" s="233" t="s">
        <v>1</v>
      </c>
      <c r="F1310" s="234" t="s">
        <v>2152</v>
      </c>
      <c r="G1310" s="231"/>
      <c r="H1310" s="235">
        <v>10.859999999999999</v>
      </c>
      <c r="I1310" s="236"/>
      <c r="J1310" s="231"/>
      <c r="K1310" s="231"/>
      <c r="L1310" s="237"/>
      <c r="M1310" s="238"/>
      <c r="N1310" s="239"/>
      <c r="O1310" s="239"/>
      <c r="P1310" s="239"/>
      <c r="Q1310" s="239"/>
      <c r="R1310" s="239"/>
      <c r="S1310" s="239"/>
      <c r="T1310" s="240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41" t="s">
        <v>242</v>
      </c>
      <c r="AU1310" s="241" t="s">
        <v>88</v>
      </c>
      <c r="AV1310" s="13" t="s">
        <v>88</v>
      </c>
      <c r="AW1310" s="13" t="s">
        <v>34</v>
      </c>
      <c r="AX1310" s="13" t="s">
        <v>78</v>
      </c>
      <c r="AY1310" s="241" t="s">
        <v>234</v>
      </c>
    </row>
    <row r="1311" s="13" customFormat="1">
      <c r="A1311" s="13"/>
      <c r="B1311" s="230"/>
      <c r="C1311" s="231"/>
      <c r="D1311" s="232" t="s">
        <v>242</v>
      </c>
      <c r="E1311" s="233" t="s">
        <v>1</v>
      </c>
      <c r="F1311" s="234" t="s">
        <v>2170</v>
      </c>
      <c r="G1311" s="231"/>
      <c r="H1311" s="235">
        <v>20.010000000000002</v>
      </c>
      <c r="I1311" s="236"/>
      <c r="J1311" s="231"/>
      <c r="K1311" s="231"/>
      <c r="L1311" s="237"/>
      <c r="M1311" s="238"/>
      <c r="N1311" s="239"/>
      <c r="O1311" s="239"/>
      <c r="P1311" s="239"/>
      <c r="Q1311" s="239"/>
      <c r="R1311" s="239"/>
      <c r="S1311" s="239"/>
      <c r="T1311" s="240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1" t="s">
        <v>242</v>
      </c>
      <c r="AU1311" s="241" t="s">
        <v>88</v>
      </c>
      <c r="AV1311" s="13" t="s">
        <v>88</v>
      </c>
      <c r="AW1311" s="13" t="s">
        <v>34</v>
      </c>
      <c r="AX1311" s="13" t="s">
        <v>78</v>
      </c>
      <c r="AY1311" s="241" t="s">
        <v>234</v>
      </c>
    </row>
    <row r="1312" s="13" customFormat="1">
      <c r="A1312" s="13"/>
      <c r="B1312" s="230"/>
      <c r="C1312" s="231"/>
      <c r="D1312" s="232" t="s">
        <v>242</v>
      </c>
      <c r="E1312" s="233" t="s">
        <v>1</v>
      </c>
      <c r="F1312" s="234" t="s">
        <v>2067</v>
      </c>
      <c r="G1312" s="231"/>
      <c r="H1312" s="235">
        <v>17.690000000000001</v>
      </c>
      <c r="I1312" s="236"/>
      <c r="J1312" s="231"/>
      <c r="K1312" s="231"/>
      <c r="L1312" s="237"/>
      <c r="M1312" s="238"/>
      <c r="N1312" s="239"/>
      <c r="O1312" s="239"/>
      <c r="P1312" s="239"/>
      <c r="Q1312" s="239"/>
      <c r="R1312" s="239"/>
      <c r="S1312" s="239"/>
      <c r="T1312" s="240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41" t="s">
        <v>242</v>
      </c>
      <c r="AU1312" s="241" t="s">
        <v>88</v>
      </c>
      <c r="AV1312" s="13" t="s">
        <v>88</v>
      </c>
      <c r="AW1312" s="13" t="s">
        <v>34</v>
      </c>
      <c r="AX1312" s="13" t="s">
        <v>78</v>
      </c>
      <c r="AY1312" s="241" t="s">
        <v>234</v>
      </c>
    </row>
    <row r="1313" s="14" customFormat="1">
      <c r="A1313" s="14"/>
      <c r="B1313" s="242"/>
      <c r="C1313" s="243"/>
      <c r="D1313" s="232" t="s">
        <v>242</v>
      </c>
      <c r="E1313" s="244" t="s">
        <v>1</v>
      </c>
      <c r="F1313" s="245" t="s">
        <v>244</v>
      </c>
      <c r="G1313" s="243"/>
      <c r="H1313" s="246">
        <v>48.560000000000002</v>
      </c>
      <c r="I1313" s="247"/>
      <c r="J1313" s="243"/>
      <c r="K1313" s="243"/>
      <c r="L1313" s="248"/>
      <c r="M1313" s="249"/>
      <c r="N1313" s="250"/>
      <c r="O1313" s="250"/>
      <c r="P1313" s="250"/>
      <c r="Q1313" s="250"/>
      <c r="R1313" s="250"/>
      <c r="S1313" s="250"/>
      <c r="T1313" s="251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2" t="s">
        <v>242</v>
      </c>
      <c r="AU1313" s="252" t="s">
        <v>88</v>
      </c>
      <c r="AV1313" s="14" t="s">
        <v>240</v>
      </c>
      <c r="AW1313" s="14" t="s">
        <v>34</v>
      </c>
      <c r="AX1313" s="14" t="s">
        <v>86</v>
      </c>
      <c r="AY1313" s="252" t="s">
        <v>234</v>
      </c>
    </row>
    <row r="1314" s="2" customFormat="1" ht="16.5" customHeight="1">
      <c r="A1314" s="39"/>
      <c r="B1314" s="40"/>
      <c r="C1314" s="217" t="s">
        <v>2171</v>
      </c>
      <c r="D1314" s="217" t="s">
        <v>236</v>
      </c>
      <c r="E1314" s="218" t="s">
        <v>2172</v>
      </c>
      <c r="F1314" s="219" t="s">
        <v>2173</v>
      </c>
      <c r="G1314" s="220" t="s">
        <v>131</v>
      </c>
      <c r="H1314" s="221">
        <v>10.859999999999999</v>
      </c>
      <c r="I1314" s="222"/>
      <c r="J1314" s="223">
        <f>ROUND(I1314*H1314,2)</f>
        <v>0</v>
      </c>
      <c r="K1314" s="219" t="s">
        <v>239</v>
      </c>
      <c r="L1314" s="45"/>
      <c r="M1314" s="224" t="s">
        <v>1</v>
      </c>
      <c r="N1314" s="225" t="s">
        <v>43</v>
      </c>
      <c r="O1314" s="92"/>
      <c r="P1314" s="226">
        <f>O1314*H1314</f>
        <v>0</v>
      </c>
      <c r="Q1314" s="226">
        <v>0.00029999999999999997</v>
      </c>
      <c r="R1314" s="226">
        <f>Q1314*H1314</f>
        <v>0.0032579999999999996</v>
      </c>
      <c r="S1314" s="226">
        <v>0</v>
      </c>
      <c r="T1314" s="227">
        <f>S1314*H1314</f>
        <v>0</v>
      </c>
      <c r="U1314" s="39"/>
      <c r="V1314" s="39"/>
      <c r="W1314" s="39"/>
      <c r="X1314" s="39"/>
      <c r="Y1314" s="39"/>
      <c r="Z1314" s="39"/>
      <c r="AA1314" s="39"/>
      <c r="AB1314" s="39"/>
      <c r="AC1314" s="39"/>
      <c r="AD1314" s="39"/>
      <c r="AE1314" s="39"/>
      <c r="AR1314" s="228" t="s">
        <v>318</v>
      </c>
      <c r="AT1314" s="228" t="s">
        <v>236</v>
      </c>
      <c r="AU1314" s="228" t="s">
        <v>88</v>
      </c>
      <c r="AY1314" s="18" t="s">
        <v>234</v>
      </c>
      <c r="BE1314" s="229">
        <f>IF(N1314="základní",J1314,0)</f>
        <v>0</v>
      </c>
      <c r="BF1314" s="229">
        <f>IF(N1314="snížená",J1314,0)</f>
        <v>0</v>
      </c>
      <c r="BG1314" s="229">
        <f>IF(N1314="zákl. přenesená",J1314,0)</f>
        <v>0</v>
      </c>
      <c r="BH1314" s="229">
        <f>IF(N1314="sníž. přenesená",J1314,0)</f>
        <v>0</v>
      </c>
      <c r="BI1314" s="229">
        <f>IF(N1314="nulová",J1314,0)</f>
        <v>0</v>
      </c>
      <c r="BJ1314" s="18" t="s">
        <v>86</v>
      </c>
      <c r="BK1314" s="229">
        <f>ROUND(I1314*H1314,2)</f>
        <v>0</v>
      </c>
      <c r="BL1314" s="18" t="s">
        <v>318</v>
      </c>
      <c r="BM1314" s="228" t="s">
        <v>2174</v>
      </c>
    </row>
    <row r="1315" s="13" customFormat="1">
      <c r="A1315" s="13"/>
      <c r="B1315" s="230"/>
      <c r="C1315" s="231"/>
      <c r="D1315" s="232" t="s">
        <v>242</v>
      </c>
      <c r="E1315" s="233" t="s">
        <v>1</v>
      </c>
      <c r="F1315" s="234" t="s">
        <v>155</v>
      </c>
      <c r="G1315" s="231"/>
      <c r="H1315" s="235">
        <v>10.859999999999999</v>
      </c>
      <c r="I1315" s="236"/>
      <c r="J1315" s="231"/>
      <c r="K1315" s="231"/>
      <c r="L1315" s="237"/>
      <c r="M1315" s="238"/>
      <c r="N1315" s="239"/>
      <c r="O1315" s="239"/>
      <c r="P1315" s="239"/>
      <c r="Q1315" s="239"/>
      <c r="R1315" s="239"/>
      <c r="S1315" s="239"/>
      <c r="T1315" s="240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1" t="s">
        <v>242</v>
      </c>
      <c r="AU1315" s="241" t="s">
        <v>88</v>
      </c>
      <c r="AV1315" s="13" t="s">
        <v>88</v>
      </c>
      <c r="AW1315" s="13" t="s">
        <v>34</v>
      </c>
      <c r="AX1315" s="13" t="s">
        <v>78</v>
      </c>
      <c r="AY1315" s="241" t="s">
        <v>234</v>
      </c>
    </row>
    <row r="1316" s="14" customFormat="1">
      <c r="A1316" s="14"/>
      <c r="B1316" s="242"/>
      <c r="C1316" s="243"/>
      <c r="D1316" s="232" t="s">
        <v>242</v>
      </c>
      <c r="E1316" s="244" t="s">
        <v>1</v>
      </c>
      <c r="F1316" s="245" t="s">
        <v>244</v>
      </c>
      <c r="G1316" s="243"/>
      <c r="H1316" s="246">
        <v>10.859999999999999</v>
      </c>
      <c r="I1316" s="247"/>
      <c r="J1316" s="243"/>
      <c r="K1316" s="243"/>
      <c r="L1316" s="248"/>
      <c r="M1316" s="249"/>
      <c r="N1316" s="250"/>
      <c r="O1316" s="250"/>
      <c r="P1316" s="250"/>
      <c r="Q1316" s="250"/>
      <c r="R1316" s="250"/>
      <c r="S1316" s="250"/>
      <c r="T1316" s="251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2" t="s">
        <v>242</v>
      </c>
      <c r="AU1316" s="252" t="s">
        <v>88</v>
      </c>
      <c r="AV1316" s="14" t="s">
        <v>240</v>
      </c>
      <c r="AW1316" s="14" t="s">
        <v>34</v>
      </c>
      <c r="AX1316" s="14" t="s">
        <v>86</v>
      </c>
      <c r="AY1316" s="252" t="s">
        <v>234</v>
      </c>
    </row>
    <row r="1317" s="2" customFormat="1" ht="16.5" customHeight="1">
      <c r="A1317" s="39"/>
      <c r="B1317" s="40"/>
      <c r="C1317" s="274" t="s">
        <v>2175</v>
      </c>
      <c r="D1317" s="274" t="s">
        <v>307</v>
      </c>
      <c r="E1317" s="275" t="s">
        <v>2176</v>
      </c>
      <c r="F1317" s="276" t="s">
        <v>2177</v>
      </c>
      <c r="G1317" s="277" t="s">
        <v>131</v>
      </c>
      <c r="H1317" s="278">
        <v>11.946</v>
      </c>
      <c r="I1317" s="279"/>
      <c r="J1317" s="280">
        <f>ROUND(I1317*H1317,2)</f>
        <v>0</v>
      </c>
      <c r="K1317" s="276" t="s">
        <v>239</v>
      </c>
      <c r="L1317" s="281"/>
      <c r="M1317" s="282" t="s">
        <v>1</v>
      </c>
      <c r="N1317" s="283" t="s">
        <v>43</v>
      </c>
      <c r="O1317" s="92"/>
      <c r="P1317" s="226">
        <f>O1317*H1317</f>
        <v>0</v>
      </c>
      <c r="Q1317" s="226">
        <v>0.0028300000000000001</v>
      </c>
      <c r="R1317" s="226">
        <f>Q1317*H1317</f>
        <v>0.033807179999999999</v>
      </c>
      <c r="S1317" s="226">
        <v>0</v>
      </c>
      <c r="T1317" s="227">
        <f>S1317*H1317</f>
        <v>0</v>
      </c>
      <c r="U1317" s="39"/>
      <c r="V1317" s="39"/>
      <c r="W1317" s="39"/>
      <c r="X1317" s="39"/>
      <c r="Y1317" s="39"/>
      <c r="Z1317" s="39"/>
      <c r="AA1317" s="39"/>
      <c r="AB1317" s="39"/>
      <c r="AC1317" s="39"/>
      <c r="AD1317" s="39"/>
      <c r="AE1317" s="39"/>
      <c r="AR1317" s="228" t="s">
        <v>407</v>
      </c>
      <c r="AT1317" s="228" t="s">
        <v>307</v>
      </c>
      <c r="AU1317" s="228" t="s">
        <v>88</v>
      </c>
      <c r="AY1317" s="18" t="s">
        <v>234</v>
      </c>
      <c r="BE1317" s="229">
        <f>IF(N1317="základní",J1317,0)</f>
        <v>0</v>
      </c>
      <c r="BF1317" s="229">
        <f>IF(N1317="snížená",J1317,0)</f>
        <v>0</v>
      </c>
      <c r="BG1317" s="229">
        <f>IF(N1317="zákl. přenesená",J1317,0)</f>
        <v>0</v>
      </c>
      <c r="BH1317" s="229">
        <f>IF(N1317="sníž. přenesená",J1317,0)</f>
        <v>0</v>
      </c>
      <c r="BI1317" s="229">
        <f>IF(N1317="nulová",J1317,0)</f>
        <v>0</v>
      </c>
      <c r="BJ1317" s="18" t="s">
        <v>86</v>
      </c>
      <c r="BK1317" s="229">
        <f>ROUND(I1317*H1317,2)</f>
        <v>0</v>
      </c>
      <c r="BL1317" s="18" t="s">
        <v>318</v>
      </c>
      <c r="BM1317" s="228" t="s">
        <v>2178</v>
      </c>
    </row>
    <row r="1318" s="13" customFormat="1">
      <c r="A1318" s="13"/>
      <c r="B1318" s="230"/>
      <c r="C1318" s="231"/>
      <c r="D1318" s="232" t="s">
        <v>242</v>
      </c>
      <c r="E1318" s="231"/>
      <c r="F1318" s="234" t="s">
        <v>2179</v>
      </c>
      <c r="G1318" s="231"/>
      <c r="H1318" s="235">
        <v>11.946</v>
      </c>
      <c r="I1318" s="236"/>
      <c r="J1318" s="231"/>
      <c r="K1318" s="231"/>
      <c r="L1318" s="237"/>
      <c r="M1318" s="238"/>
      <c r="N1318" s="239"/>
      <c r="O1318" s="239"/>
      <c r="P1318" s="239"/>
      <c r="Q1318" s="239"/>
      <c r="R1318" s="239"/>
      <c r="S1318" s="239"/>
      <c r="T1318" s="240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41" t="s">
        <v>242</v>
      </c>
      <c r="AU1318" s="241" t="s">
        <v>88</v>
      </c>
      <c r="AV1318" s="13" t="s">
        <v>88</v>
      </c>
      <c r="AW1318" s="13" t="s">
        <v>4</v>
      </c>
      <c r="AX1318" s="13" t="s">
        <v>86</v>
      </c>
      <c r="AY1318" s="241" t="s">
        <v>234</v>
      </c>
    </row>
    <row r="1319" s="2" customFormat="1" ht="24.15" customHeight="1">
      <c r="A1319" s="39"/>
      <c r="B1319" s="40"/>
      <c r="C1319" s="217" t="s">
        <v>2180</v>
      </c>
      <c r="D1319" s="217" t="s">
        <v>236</v>
      </c>
      <c r="E1319" s="218" t="s">
        <v>2181</v>
      </c>
      <c r="F1319" s="219" t="s">
        <v>2182</v>
      </c>
      <c r="G1319" s="220" t="s">
        <v>96</v>
      </c>
      <c r="H1319" s="221">
        <v>3</v>
      </c>
      <c r="I1319" s="222"/>
      <c r="J1319" s="223">
        <f>ROUND(I1319*H1319,2)</f>
        <v>0</v>
      </c>
      <c r="K1319" s="219" t="s">
        <v>239</v>
      </c>
      <c r="L1319" s="45"/>
      <c r="M1319" s="224" t="s">
        <v>1</v>
      </c>
      <c r="N1319" s="225" t="s">
        <v>43</v>
      </c>
      <c r="O1319" s="92"/>
      <c r="P1319" s="226">
        <f>O1319*H1319</f>
        <v>0</v>
      </c>
      <c r="Q1319" s="226">
        <v>0</v>
      </c>
      <c r="R1319" s="226">
        <f>Q1319*H1319</f>
        <v>0</v>
      </c>
      <c r="S1319" s="226">
        <v>0</v>
      </c>
      <c r="T1319" s="227">
        <f>S1319*H1319</f>
        <v>0</v>
      </c>
      <c r="U1319" s="39"/>
      <c r="V1319" s="39"/>
      <c r="W1319" s="39"/>
      <c r="X1319" s="39"/>
      <c r="Y1319" s="39"/>
      <c r="Z1319" s="39"/>
      <c r="AA1319" s="39"/>
      <c r="AB1319" s="39"/>
      <c r="AC1319" s="39"/>
      <c r="AD1319" s="39"/>
      <c r="AE1319" s="39"/>
      <c r="AR1319" s="228" t="s">
        <v>318</v>
      </c>
      <c r="AT1319" s="228" t="s">
        <v>236</v>
      </c>
      <c r="AU1319" s="228" t="s">
        <v>88</v>
      </c>
      <c r="AY1319" s="18" t="s">
        <v>234</v>
      </c>
      <c r="BE1319" s="229">
        <f>IF(N1319="základní",J1319,0)</f>
        <v>0</v>
      </c>
      <c r="BF1319" s="229">
        <f>IF(N1319="snížená",J1319,0)</f>
        <v>0</v>
      </c>
      <c r="BG1319" s="229">
        <f>IF(N1319="zákl. přenesená",J1319,0)</f>
        <v>0</v>
      </c>
      <c r="BH1319" s="229">
        <f>IF(N1319="sníž. přenesená",J1319,0)</f>
        <v>0</v>
      </c>
      <c r="BI1319" s="229">
        <f>IF(N1319="nulová",J1319,0)</f>
        <v>0</v>
      </c>
      <c r="BJ1319" s="18" t="s">
        <v>86</v>
      </c>
      <c r="BK1319" s="229">
        <f>ROUND(I1319*H1319,2)</f>
        <v>0</v>
      </c>
      <c r="BL1319" s="18" t="s">
        <v>318</v>
      </c>
      <c r="BM1319" s="228" t="s">
        <v>2183</v>
      </c>
    </row>
    <row r="1320" s="16" customFormat="1">
      <c r="A1320" s="16"/>
      <c r="B1320" s="264"/>
      <c r="C1320" s="265"/>
      <c r="D1320" s="232" t="s">
        <v>242</v>
      </c>
      <c r="E1320" s="266" t="s">
        <v>1</v>
      </c>
      <c r="F1320" s="267" t="s">
        <v>2184</v>
      </c>
      <c r="G1320" s="265"/>
      <c r="H1320" s="266" t="s">
        <v>1</v>
      </c>
      <c r="I1320" s="268"/>
      <c r="J1320" s="265"/>
      <c r="K1320" s="265"/>
      <c r="L1320" s="269"/>
      <c r="M1320" s="270"/>
      <c r="N1320" s="271"/>
      <c r="O1320" s="271"/>
      <c r="P1320" s="271"/>
      <c r="Q1320" s="271"/>
      <c r="R1320" s="271"/>
      <c r="S1320" s="271"/>
      <c r="T1320" s="272"/>
      <c r="U1320" s="16"/>
      <c r="V1320" s="16"/>
      <c r="W1320" s="16"/>
      <c r="X1320" s="16"/>
      <c r="Y1320" s="16"/>
      <c r="Z1320" s="16"/>
      <c r="AA1320" s="16"/>
      <c r="AB1320" s="16"/>
      <c r="AC1320" s="16"/>
      <c r="AD1320" s="16"/>
      <c r="AE1320" s="16"/>
      <c r="AT1320" s="273" t="s">
        <v>242</v>
      </c>
      <c r="AU1320" s="273" t="s">
        <v>88</v>
      </c>
      <c r="AV1320" s="16" t="s">
        <v>86</v>
      </c>
      <c r="AW1320" s="16" t="s">
        <v>34</v>
      </c>
      <c r="AX1320" s="16" t="s">
        <v>78</v>
      </c>
      <c r="AY1320" s="273" t="s">
        <v>234</v>
      </c>
    </row>
    <row r="1321" s="13" customFormat="1">
      <c r="A1321" s="13"/>
      <c r="B1321" s="230"/>
      <c r="C1321" s="231"/>
      <c r="D1321" s="232" t="s">
        <v>242</v>
      </c>
      <c r="E1321" s="233" t="s">
        <v>1</v>
      </c>
      <c r="F1321" s="234" t="s">
        <v>93</v>
      </c>
      <c r="G1321" s="231"/>
      <c r="H1321" s="235">
        <v>3</v>
      </c>
      <c r="I1321" s="236"/>
      <c r="J1321" s="231"/>
      <c r="K1321" s="231"/>
      <c r="L1321" s="237"/>
      <c r="M1321" s="238"/>
      <c r="N1321" s="239"/>
      <c r="O1321" s="239"/>
      <c r="P1321" s="239"/>
      <c r="Q1321" s="239"/>
      <c r="R1321" s="239"/>
      <c r="S1321" s="239"/>
      <c r="T1321" s="240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41" t="s">
        <v>242</v>
      </c>
      <c r="AU1321" s="241" t="s">
        <v>88</v>
      </c>
      <c r="AV1321" s="13" t="s">
        <v>88</v>
      </c>
      <c r="AW1321" s="13" t="s">
        <v>34</v>
      </c>
      <c r="AX1321" s="13" t="s">
        <v>78</v>
      </c>
      <c r="AY1321" s="241" t="s">
        <v>234</v>
      </c>
    </row>
    <row r="1322" s="14" customFormat="1">
      <c r="A1322" s="14"/>
      <c r="B1322" s="242"/>
      <c r="C1322" s="243"/>
      <c r="D1322" s="232" t="s">
        <v>242</v>
      </c>
      <c r="E1322" s="244" t="s">
        <v>1</v>
      </c>
      <c r="F1322" s="245" t="s">
        <v>244</v>
      </c>
      <c r="G1322" s="243"/>
      <c r="H1322" s="246">
        <v>3</v>
      </c>
      <c r="I1322" s="247"/>
      <c r="J1322" s="243"/>
      <c r="K1322" s="243"/>
      <c r="L1322" s="248"/>
      <c r="M1322" s="249"/>
      <c r="N1322" s="250"/>
      <c r="O1322" s="250"/>
      <c r="P1322" s="250"/>
      <c r="Q1322" s="250"/>
      <c r="R1322" s="250"/>
      <c r="S1322" s="250"/>
      <c r="T1322" s="251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2" t="s">
        <v>242</v>
      </c>
      <c r="AU1322" s="252" t="s">
        <v>88</v>
      </c>
      <c r="AV1322" s="14" t="s">
        <v>240</v>
      </c>
      <c r="AW1322" s="14" t="s">
        <v>34</v>
      </c>
      <c r="AX1322" s="14" t="s">
        <v>86</v>
      </c>
      <c r="AY1322" s="252" t="s">
        <v>234</v>
      </c>
    </row>
    <row r="1323" s="2" customFormat="1" ht="21.75" customHeight="1">
      <c r="A1323" s="39"/>
      <c r="B1323" s="40"/>
      <c r="C1323" s="217" t="s">
        <v>2185</v>
      </c>
      <c r="D1323" s="217" t="s">
        <v>236</v>
      </c>
      <c r="E1323" s="218" t="s">
        <v>2186</v>
      </c>
      <c r="F1323" s="219" t="s">
        <v>2187</v>
      </c>
      <c r="G1323" s="220" t="s">
        <v>96</v>
      </c>
      <c r="H1323" s="221">
        <v>51</v>
      </c>
      <c r="I1323" s="222"/>
      <c r="J1323" s="223">
        <f>ROUND(I1323*H1323,2)</f>
        <v>0</v>
      </c>
      <c r="K1323" s="219" t="s">
        <v>239</v>
      </c>
      <c r="L1323" s="45"/>
      <c r="M1323" s="224" t="s">
        <v>1</v>
      </c>
      <c r="N1323" s="225" t="s">
        <v>43</v>
      </c>
      <c r="O1323" s="92"/>
      <c r="P1323" s="226">
        <f>O1323*H1323</f>
        <v>0</v>
      </c>
      <c r="Q1323" s="226">
        <v>0</v>
      </c>
      <c r="R1323" s="226">
        <f>Q1323*H1323</f>
        <v>0</v>
      </c>
      <c r="S1323" s="226">
        <v>0.00029999999999999997</v>
      </c>
      <c r="T1323" s="227">
        <f>S1323*H1323</f>
        <v>0.015299999999999999</v>
      </c>
      <c r="U1323" s="39"/>
      <c r="V1323" s="39"/>
      <c r="W1323" s="39"/>
      <c r="X1323" s="39"/>
      <c r="Y1323" s="39"/>
      <c r="Z1323" s="39"/>
      <c r="AA1323" s="39"/>
      <c r="AB1323" s="39"/>
      <c r="AC1323" s="39"/>
      <c r="AD1323" s="39"/>
      <c r="AE1323" s="39"/>
      <c r="AR1323" s="228" t="s">
        <v>318</v>
      </c>
      <c r="AT1323" s="228" t="s">
        <v>236</v>
      </c>
      <c r="AU1323" s="228" t="s">
        <v>88</v>
      </c>
      <c r="AY1323" s="18" t="s">
        <v>234</v>
      </c>
      <c r="BE1323" s="229">
        <f>IF(N1323="základní",J1323,0)</f>
        <v>0</v>
      </c>
      <c r="BF1323" s="229">
        <f>IF(N1323="snížená",J1323,0)</f>
        <v>0</v>
      </c>
      <c r="BG1323" s="229">
        <f>IF(N1323="zákl. přenesená",J1323,0)</f>
        <v>0</v>
      </c>
      <c r="BH1323" s="229">
        <f>IF(N1323="sníž. přenesená",J1323,0)</f>
        <v>0</v>
      </c>
      <c r="BI1323" s="229">
        <f>IF(N1323="nulová",J1323,0)</f>
        <v>0</v>
      </c>
      <c r="BJ1323" s="18" t="s">
        <v>86</v>
      </c>
      <c r="BK1323" s="229">
        <f>ROUND(I1323*H1323,2)</f>
        <v>0</v>
      </c>
      <c r="BL1323" s="18" t="s">
        <v>318</v>
      </c>
      <c r="BM1323" s="228" t="s">
        <v>2188</v>
      </c>
    </row>
    <row r="1324" s="13" customFormat="1">
      <c r="A1324" s="13"/>
      <c r="B1324" s="230"/>
      <c r="C1324" s="231"/>
      <c r="D1324" s="232" t="s">
        <v>242</v>
      </c>
      <c r="E1324" s="233" t="s">
        <v>1</v>
      </c>
      <c r="F1324" s="234" t="s">
        <v>2189</v>
      </c>
      <c r="G1324" s="231"/>
      <c r="H1324" s="235">
        <v>12.4</v>
      </c>
      <c r="I1324" s="236"/>
      <c r="J1324" s="231"/>
      <c r="K1324" s="231"/>
      <c r="L1324" s="237"/>
      <c r="M1324" s="238"/>
      <c r="N1324" s="239"/>
      <c r="O1324" s="239"/>
      <c r="P1324" s="239"/>
      <c r="Q1324" s="239"/>
      <c r="R1324" s="239"/>
      <c r="S1324" s="239"/>
      <c r="T1324" s="240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41" t="s">
        <v>242</v>
      </c>
      <c r="AU1324" s="241" t="s">
        <v>88</v>
      </c>
      <c r="AV1324" s="13" t="s">
        <v>88</v>
      </c>
      <c r="AW1324" s="13" t="s">
        <v>34</v>
      </c>
      <c r="AX1324" s="13" t="s">
        <v>78</v>
      </c>
      <c r="AY1324" s="241" t="s">
        <v>234</v>
      </c>
    </row>
    <row r="1325" s="13" customFormat="1">
      <c r="A1325" s="13"/>
      <c r="B1325" s="230"/>
      <c r="C1325" s="231"/>
      <c r="D1325" s="232" t="s">
        <v>242</v>
      </c>
      <c r="E1325" s="233" t="s">
        <v>1</v>
      </c>
      <c r="F1325" s="234" t="s">
        <v>2190</v>
      </c>
      <c r="G1325" s="231"/>
      <c r="H1325" s="235">
        <v>20.600000000000001</v>
      </c>
      <c r="I1325" s="236"/>
      <c r="J1325" s="231"/>
      <c r="K1325" s="231"/>
      <c r="L1325" s="237"/>
      <c r="M1325" s="238"/>
      <c r="N1325" s="239"/>
      <c r="O1325" s="239"/>
      <c r="P1325" s="239"/>
      <c r="Q1325" s="239"/>
      <c r="R1325" s="239"/>
      <c r="S1325" s="239"/>
      <c r="T1325" s="240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41" t="s">
        <v>242</v>
      </c>
      <c r="AU1325" s="241" t="s">
        <v>88</v>
      </c>
      <c r="AV1325" s="13" t="s">
        <v>88</v>
      </c>
      <c r="AW1325" s="13" t="s">
        <v>34</v>
      </c>
      <c r="AX1325" s="13" t="s">
        <v>78</v>
      </c>
      <c r="AY1325" s="241" t="s">
        <v>234</v>
      </c>
    </row>
    <row r="1326" s="13" customFormat="1">
      <c r="A1326" s="13"/>
      <c r="B1326" s="230"/>
      <c r="C1326" s="231"/>
      <c r="D1326" s="232" t="s">
        <v>242</v>
      </c>
      <c r="E1326" s="233" t="s">
        <v>1</v>
      </c>
      <c r="F1326" s="234" t="s">
        <v>2191</v>
      </c>
      <c r="G1326" s="231"/>
      <c r="H1326" s="235">
        <v>18</v>
      </c>
      <c r="I1326" s="236"/>
      <c r="J1326" s="231"/>
      <c r="K1326" s="231"/>
      <c r="L1326" s="237"/>
      <c r="M1326" s="238"/>
      <c r="N1326" s="239"/>
      <c r="O1326" s="239"/>
      <c r="P1326" s="239"/>
      <c r="Q1326" s="239"/>
      <c r="R1326" s="239"/>
      <c r="S1326" s="239"/>
      <c r="T1326" s="240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1" t="s">
        <v>242</v>
      </c>
      <c r="AU1326" s="241" t="s">
        <v>88</v>
      </c>
      <c r="AV1326" s="13" t="s">
        <v>88</v>
      </c>
      <c r="AW1326" s="13" t="s">
        <v>34</v>
      </c>
      <c r="AX1326" s="13" t="s">
        <v>78</v>
      </c>
      <c r="AY1326" s="241" t="s">
        <v>234</v>
      </c>
    </row>
    <row r="1327" s="14" customFormat="1">
      <c r="A1327" s="14"/>
      <c r="B1327" s="242"/>
      <c r="C1327" s="243"/>
      <c r="D1327" s="232" t="s">
        <v>242</v>
      </c>
      <c r="E1327" s="244" t="s">
        <v>1</v>
      </c>
      <c r="F1327" s="245" t="s">
        <v>244</v>
      </c>
      <c r="G1327" s="243"/>
      <c r="H1327" s="246">
        <v>51</v>
      </c>
      <c r="I1327" s="247"/>
      <c r="J1327" s="243"/>
      <c r="K1327" s="243"/>
      <c r="L1327" s="248"/>
      <c r="M1327" s="249"/>
      <c r="N1327" s="250"/>
      <c r="O1327" s="250"/>
      <c r="P1327" s="250"/>
      <c r="Q1327" s="250"/>
      <c r="R1327" s="250"/>
      <c r="S1327" s="250"/>
      <c r="T1327" s="251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2" t="s">
        <v>242</v>
      </c>
      <c r="AU1327" s="252" t="s">
        <v>88</v>
      </c>
      <c r="AV1327" s="14" t="s">
        <v>240</v>
      </c>
      <c r="AW1327" s="14" t="s">
        <v>34</v>
      </c>
      <c r="AX1327" s="14" t="s">
        <v>86</v>
      </c>
      <c r="AY1327" s="252" t="s">
        <v>234</v>
      </c>
    </row>
    <row r="1328" s="2" customFormat="1" ht="16.5" customHeight="1">
      <c r="A1328" s="39"/>
      <c r="B1328" s="40"/>
      <c r="C1328" s="217" t="s">
        <v>2192</v>
      </c>
      <c r="D1328" s="217" t="s">
        <v>236</v>
      </c>
      <c r="E1328" s="218" t="s">
        <v>2193</v>
      </c>
      <c r="F1328" s="219" t="s">
        <v>2194</v>
      </c>
      <c r="G1328" s="220" t="s">
        <v>96</v>
      </c>
      <c r="H1328" s="221">
        <v>12.4</v>
      </c>
      <c r="I1328" s="222"/>
      <c r="J1328" s="223">
        <f>ROUND(I1328*H1328,2)</f>
        <v>0</v>
      </c>
      <c r="K1328" s="219" t="s">
        <v>239</v>
      </c>
      <c r="L1328" s="45"/>
      <c r="M1328" s="224" t="s">
        <v>1</v>
      </c>
      <c r="N1328" s="225" t="s">
        <v>43</v>
      </c>
      <c r="O1328" s="92"/>
      <c r="P1328" s="226">
        <f>O1328*H1328</f>
        <v>0</v>
      </c>
      <c r="Q1328" s="226">
        <v>1.0000000000000001E-05</v>
      </c>
      <c r="R1328" s="226">
        <f>Q1328*H1328</f>
        <v>0.00012400000000000001</v>
      </c>
      <c r="S1328" s="226">
        <v>0</v>
      </c>
      <c r="T1328" s="227">
        <f>S1328*H1328</f>
        <v>0</v>
      </c>
      <c r="U1328" s="39"/>
      <c r="V1328" s="39"/>
      <c r="W1328" s="39"/>
      <c r="X1328" s="39"/>
      <c r="Y1328" s="39"/>
      <c r="Z1328" s="39"/>
      <c r="AA1328" s="39"/>
      <c r="AB1328" s="39"/>
      <c r="AC1328" s="39"/>
      <c r="AD1328" s="39"/>
      <c r="AE1328" s="39"/>
      <c r="AR1328" s="228" t="s">
        <v>318</v>
      </c>
      <c r="AT1328" s="228" t="s">
        <v>236</v>
      </c>
      <c r="AU1328" s="228" t="s">
        <v>88</v>
      </c>
      <c r="AY1328" s="18" t="s">
        <v>234</v>
      </c>
      <c r="BE1328" s="229">
        <f>IF(N1328="základní",J1328,0)</f>
        <v>0</v>
      </c>
      <c r="BF1328" s="229">
        <f>IF(N1328="snížená",J1328,0)</f>
        <v>0</v>
      </c>
      <c r="BG1328" s="229">
        <f>IF(N1328="zákl. přenesená",J1328,0)</f>
        <v>0</v>
      </c>
      <c r="BH1328" s="229">
        <f>IF(N1328="sníž. přenesená",J1328,0)</f>
        <v>0</v>
      </c>
      <c r="BI1328" s="229">
        <f>IF(N1328="nulová",J1328,0)</f>
        <v>0</v>
      </c>
      <c r="BJ1328" s="18" t="s">
        <v>86</v>
      </c>
      <c r="BK1328" s="229">
        <f>ROUND(I1328*H1328,2)</f>
        <v>0</v>
      </c>
      <c r="BL1328" s="18" t="s">
        <v>318</v>
      </c>
      <c r="BM1328" s="228" t="s">
        <v>2195</v>
      </c>
    </row>
    <row r="1329" s="13" customFormat="1">
      <c r="A1329" s="13"/>
      <c r="B1329" s="230"/>
      <c r="C1329" s="231"/>
      <c r="D1329" s="232" t="s">
        <v>242</v>
      </c>
      <c r="E1329" s="233" t="s">
        <v>1</v>
      </c>
      <c r="F1329" s="234" t="s">
        <v>2196</v>
      </c>
      <c r="G1329" s="231"/>
      <c r="H1329" s="235">
        <v>12.4</v>
      </c>
      <c r="I1329" s="236"/>
      <c r="J1329" s="231"/>
      <c r="K1329" s="231"/>
      <c r="L1329" s="237"/>
      <c r="M1329" s="238"/>
      <c r="N1329" s="239"/>
      <c r="O1329" s="239"/>
      <c r="P1329" s="239"/>
      <c r="Q1329" s="239"/>
      <c r="R1329" s="239"/>
      <c r="S1329" s="239"/>
      <c r="T1329" s="240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41" t="s">
        <v>242</v>
      </c>
      <c r="AU1329" s="241" t="s">
        <v>88</v>
      </c>
      <c r="AV1329" s="13" t="s">
        <v>88</v>
      </c>
      <c r="AW1329" s="13" t="s">
        <v>34</v>
      </c>
      <c r="AX1329" s="13" t="s">
        <v>78</v>
      </c>
      <c r="AY1329" s="241" t="s">
        <v>234</v>
      </c>
    </row>
    <row r="1330" s="14" customFormat="1">
      <c r="A1330" s="14"/>
      <c r="B1330" s="242"/>
      <c r="C1330" s="243"/>
      <c r="D1330" s="232" t="s">
        <v>242</v>
      </c>
      <c r="E1330" s="244" t="s">
        <v>2197</v>
      </c>
      <c r="F1330" s="245" t="s">
        <v>244</v>
      </c>
      <c r="G1330" s="243"/>
      <c r="H1330" s="246">
        <v>12.4</v>
      </c>
      <c r="I1330" s="247"/>
      <c r="J1330" s="243"/>
      <c r="K1330" s="243"/>
      <c r="L1330" s="248"/>
      <c r="M1330" s="249"/>
      <c r="N1330" s="250"/>
      <c r="O1330" s="250"/>
      <c r="P1330" s="250"/>
      <c r="Q1330" s="250"/>
      <c r="R1330" s="250"/>
      <c r="S1330" s="250"/>
      <c r="T1330" s="251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2" t="s">
        <v>242</v>
      </c>
      <c r="AU1330" s="252" t="s">
        <v>88</v>
      </c>
      <c r="AV1330" s="14" t="s">
        <v>240</v>
      </c>
      <c r="AW1330" s="14" t="s">
        <v>34</v>
      </c>
      <c r="AX1330" s="14" t="s">
        <v>86</v>
      </c>
      <c r="AY1330" s="252" t="s">
        <v>234</v>
      </c>
    </row>
    <row r="1331" s="2" customFormat="1" ht="16.5" customHeight="1">
      <c r="A1331" s="39"/>
      <c r="B1331" s="40"/>
      <c r="C1331" s="274" t="s">
        <v>2198</v>
      </c>
      <c r="D1331" s="274" t="s">
        <v>307</v>
      </c>
      <c r="E1331" s="275" t="s">
        <v>2199</v>
      </c>
      <c r="F1331" s="276" t="s">
        <v>2200</v>
      </c>
      <c r="G1331" s="277" t="s">
        <v>96</v>
      </c>
      <c r="H1331" s="278">
        <v>12.648</v>
      </c>
      <c r="I1331" s="279"/>
      <c r="J1331" s="280">
        <f>ROUND(I1331*H1331,2)</f>
        <v>0</v>
      </c>
      <c r="K1331" s="276" t="s">
        <v>239</v>
      </c>
      <c r="L1331" s="281"/>
      <c r="M1331" s="282" t="s">
        <v>1</v>
      </c>
      <c r="N1331" s="283" t="s">
        <v>43</v>
      </c>
      <c r="O1331" s="92"/>
      <c r="P1331" s="226">
        <f>O1331*H1331</f>
        <v>0</v>
      </c>
      <c r="Q1331" s="226">
        <v>0.00027999999999999998</v>
      </c>
      <c r="R1331" s="226">
        <f>Q1331*H1331</f>
        <v>0.0035414399999999994</v>
      </c>
      <c r="S1331" s="226">
        <v>0</v>
      </c>
      <c r="T1331" s="227">
        <f>S1331*H1331</f>
        <v>0</v>
      </c>
      <c r="U1331" s="39"/>
      <c r="V1331" s="39"/>
      <c r="W1331" s="39"/>
      <c r="X1331" s="39"/>
      <c r="Y1331" s="39"/>
      <c r="Z1331" s="39"/>
      <c r="AA1331" s="39"/>
      <c r="AB1331" s="39"/>
      <c r="AC1331" s="39"/>
      <c r="AD1331" s="39"/>
      <c r="AE1331" s="39"/>
      <c r="AR1331" s="228" t="s">
        <v>407</v>
      </c>
      <c r="AT1331" s="228" t="s">
        <v>307</v>
      </c>
      <c r="AU1331" s="228" t="s">
        <v>88</v>
      </c>
      <c r="AY1331" s="18" t="s">
        <v>234</v>
      </c>
      <c r="BE1331" s="229">
        <f>IF(N1331="základní",J1331,0)</f>
        <v>0</v>
      </c>
      <c r="BF1331" s="229">
        <f>IF(N1331="snížená",J1331,0)</f>
        <v>0</v>
      </c>
      <c r="BG1331" s="229">
        <f>IF(N1331="zákl. přenesená",J1331,0)</f>
        <v>0</v>
      </c>
      <c r="BH1331" s="229">
        <f>IF(N1331="sníž. přenesená",J1331,0)</f>
        <v>0</v>
      </c>
      <c r="BI1331" s="229">
        <f>IF(N1331="nulová",J1331,0)</f>
        <v>0</v>
      </c>
      <c r="BJ1331" s="18" t="s">
        <v>86</v>
      </c>
      <c r="BK1331" s="229">
        <f>ROUND(I1331*H1331,2)</f>
        <v>0</v>
      </c>
      <c r="BL1331" s="18" t="s">
        <v>318</v>
      </c>
      <c r="BM1331" s="228" t="s">
        <v>2201</v>
      </c>
    </row>
    <row r="1332" s="13" customFormat="1">
      <c r="A1332" s="13"/>
      <c r="B1332" s="230"/>
      <c r="C1332" s="231"/>
      <c r="D1332" s="232" t="s">
        <v>242</v>
      </c>
      <c r="E1332" s="231"/>
      <c r="F1332" s="234" t="s">
        <v>2202</v>
      </c>
      <c r="G1332" s="231"/>
      <c r="H1332" s="235">
        <v>12.648</v>
      </c>
      <c r="I1332" s="236"/>
      <c r="J1332" s="231"/>
      <c r="K1332" s="231"/>
      <c r="L1332" s="237"/>
      <c r="M1332" s="238"/>
      <c r="N1332" s="239"/>
      <c r="O1332" s="239"/>
      <c r="P1332" s="239"/>
      <c r="Q1332" s="239"/>
      <c r="R1332" s="239"/>
      <c r="S1332" s="239"/>
      <c r="T1332" s="240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1" t="s">
        <v>242</v>
      </c>
      <c r="AU1332" s="241" t="s">
        <v>88</v>
      </c>
      <c r="AV1332" s="13" t="s">
        <v>88</v>
      </c>
      <c r="AW1332" s="13" t="s">
        <v>4</v>
      </c>
      <c r="AX1332" s="13" t="s">
        <v>86</v>
      </c>
      <c r="AY1332" s="241" t="s">
        <v>234</v>
      </c>
    </row>
    <row r="1333" s="2" customFormat="1" ht="24.15" customHeight="1">
      <c r="A1333" s="39"/>
      <c r="B1333" s="40"/>
      <c r="C1333" s="217" t="s">
        <v>2203</v>
      </c>
      <c r="D1333" s="217" t="s">
        <v>236</v>
      </c>
      <c r="E1333" s="218" t="s">
        <v>2204</v>
      </c>
      <c r="F1333" s="219" t="s">
        <v>2205</v>
      </c>
      <c r="G1333" s="220" t="s">
        <v>978</v>
      </c>
      <c r="H1333" s="288"/>
      <c r="I1333" s="222"/>
      <c r="J1333" s="223">
        <f>ROUND(I1333*H1333,2)</f>
        <v>0</v>
      </c>
      <c r="K1333" s="219" t="s">
        <v>239</v>
      </c>
      <c r="L1333" s="45"/>
      <c r="M1333" s="224" t="s">
        <v>1</v>
      </c>
      <c r="N1333" s="225" t="s">
        <v>43</v>
      </c>
      <c r="O1333" s="92"/>
      <c r="P1333" s="226">
        <f>O1333*H1333</f>
        <v>0</v>
      </c>
      <c r="Q1333" s="226">
        <v>0</v>
      </c>
      <c r="R1333" s="226">
        <f>Q1333*H1333</f>
        <v>0</v>
      </c>
      <c r="S1333" s="226">
        <v>0</v>
      </c>
      <c r="T1333" s="227">
        <f>S1333*H1333</f>
        <v>0</v>
      </c>
      <c r="U1333" s="39"/>
      <c r="V1333" s="39"/>
      <c r="W1333" s="39"/>
      <c r="X1333" s="39"/>
      <c r="Y1333" s="39"/>
      <c r="Z1333" s="39"/>
      <c r="AA1333" s="39"/>
      <c r="AB1333" s="39"/>
      <c r="AC1333" s="39"/>
      <c r="AD1333" s="39"/>
      <c r="AE1333" s="39"/>
      <c r="AR1333" s="228" t="s">
        <v>318</v>
      </c>
      <c r="AT1333" s="228" t="s">
        <v>236</v>
      </c>
      <c r="AU1333" s="228" t="s">
        <v>88</v>
      </c>
      <c r="AY1333" s="18" t="s">
        <v>234</v>
      </c>
      <c r="BE1333" s="229">
        <f>IF(N1333="základní",J1333,0)</f>
        <v>0</v>
      </c>
      <c r="BF1333" s="229">
        <f>IF(N1333="snížená",J1333,0)</f>
        <v>0</v>
      </c>
      <c r="BG1333" s="229">
        <f>IF(N1333="zákl. přenesená",J1333,0)</f>
        <v>0</v>
      </c>
      <c r="BH1333" s="229">
        <f>IF(N1333="sníž. přenesená",J1333,0)</f>
        <v>0</v>
      </c>
      <c r="BI1333" s="229">
        <f>IF(N1333="nulová",J1333,0)</f>
        <v>0</v>
      </c>
      <c r="BJ1333" s="18" t="s">
        <v>86</v>
      </c>
      <c r="BK1333" s="229">
        <f>ROUND(I1333*H1333,2)</f>
        <v>0</v>
      </c>
      <c r="BL1333" s="18" t="s">
        <v>318</v>
      </c>
      <c r="BM1333" s="228" t="s">
        <v>2206</v>
      </c>
    </row>
    <row r="1334" s="2" customFormat="1" ht="24.15" customHeight="1">
      <c r="A1334" s="39"/>
      <c r="B1334" s="40"/>
      <c r="C1334" s="217" t="s">
        <v>2207</v>
      </c>
      <c r="D1334" s="217" t="s">
        <v>236</v>
      </c>
      <c r="E1334" s="218" t="s">
        <v>2208</v>
      </c>
      <c r="F1334" s="219" t="s">
        <v>2209</v>
      </c>
      <c r="G1334" s="220" t="s">
        <v>978</v>
      </c>
      <c r="H1334" s="288"/>
      <c r="I1334" s="222"/>
      <c r="J1334" s="223">
        <f>ROUND(I1334*H1334,2)</f>
        <v>0</v>
      </c>
      <c r="K1334" s="219" t="s">
        <v>239</v>
      </c>
      <c r="L1334" s="45"/>
      <c r="M1334" s="224" t="s">
        <v>1</v>
      </c>
      <c r="N1334" s="225" t="s">
        <v>43</v>
      </c>
      <c r="O1334" s="92"/>
      <c r="P1334" s="226">
        <f>O1334*H1334</f>
        <v>0</v>
      </c>
      <c r="Q1334" s="226">
        <v>0</v>
      </c>
      <c r="R1334" s="226">
        <f>Q1334*H1334</f>
        <v>0</v>
      </c>
      <c r="S1334" s="226">
        <v>0</v>
      </c>
      <c r="T1334" s="227">
        <f>S1334*H1334</f>
        <v>0</v>
      </c>
      <c r="U1334" s="39"/>
      <c r="V1334" s="39"/>
      <c r="W1334" s="39"/>
      <c r="X1334" s="39"/>
      <c r="Y1334" s="39"/>
      <c r="Z1334" s="39"/>
      <c r="AA1334" s="39"/>
      <c r="AB1334" s="39"/>
      <c r="AC1334" s="39"/>
      <c r="AD1334" s="39"/>
      <c r="AE1334" s="39"/>
      <c r="AR1334" s="228" t="s">
        <v>318</v>
      </c>
      <c r="AT1334" s="228" t="s">
        <v>236</v>
      </c>
      <c r="AU1334" s="228" t="s">
        <v>88</v>
      </c>
      <c r="AY1334" s="18" t="s">
        <v>234</v>
      </c>
      <c r="BE1334" s="229">
        <f>IF(N1334="základní",J1334,0)</f>
        <v>0</v>
      </c>
      <c r="BF1334" s="229">
        <f>IF(N1334="snížená",J1334,0)</f>
        <v>0</v>
      </c>
      <c r="BG1334" s="229">
        <f>IF(N1334="zákl. přenesená",J1334,0)</f>
        <v>0</v>
      </c>
      <c r="BH1334" s="229">
        <f>IF(N1334="sníž. přenesená",J1334,0)</f>
        <v>0</v>
      </c>
      <c r="BI1334" s="229">
        <f>IF(N1334="nulová",J1334,0)</f>
        <v>0</v>
      </c>
      <c r="BJ1334" s="18" t="s">
        <v>86</v>
      </c>
      <c r="BK1334" s="229">
        <f>ROUND(I1334*H1334,2)</f>
        <v>0</v>
      </c>
      <c r="BL1334" s="18" t="s">
        <v>318</v>
      </c>
      <c r="BM1334" s="228" t="s">
        <v>2210</v>
      </c>
    </row>
    <row r="1335" s="12" customFormat="1" ht="22.8" customHeight="1">
      <c r="A1335" s="12"/>
      <c r="B1335" s="201"/>
      <c r="C1335" s="202"/>
      <c r="D1335" s="203" t="s">
        <v>77</v>
      </c>
      <c r="E1335" s="215" t="s">
        <v>2211</v>
      </c>
      <c r="F1335" s="215" t="s">
        <v>2212</v>
      </c>
      <c r="G1335" s="202"/>
      <c r="H1335" s="202"/>
      <c r="I1335" s="205"/>
      <c r="J1335" s="216">
        <f>BK1335</f>
        <v>0</v>
      </c>
      <c r="K1335" s="202"/>
      <c r="L1335" s="207"/>
      <c r="M1335" s="208"/>
      <c r="N1335" s="209"/>
      <c r="O1335" s="209"/>
      <c r="P1335" s="210">
        <f>SUM(P1336:P1358)</f>
        <v>0</v>
      </c>
      <c r="Q1335" s="209"/>
      <c r="R1335" s="210">
        <f>SUM(R1336:R1358)</f>
        <v>0.0031720000000000003</v>
      </c>
      <c r="S1335" s="209"/>
      <c r="T1335" s="211">
        <f>SUM(T1336:T1358)</f>
        <v>0</v>
      </c>
      <c r="U1335" s="12"/>
      <c r="V1335" s="12"/>
      <c r="W1335" s="12"/>
      <c r="X1335" s="12"/>
      <c r="Y1335" s="12"/>
      <c r="Z1335" s="12"/>
      <c r="AA1335" s="12"/>
      <c r="AB1335" s="12"/>
      <c r="AC1335" s="12"/>
      <c r="AD1335" s="12"/>
      <c r="AE1335" s="12"/>
      <c r="AR1335" s="212" t="s">
        <v>88</v>
      </c>
      <c r="AT1335" s="213" t="s">
        <v>77</v>
      </c>
      <c r="AU1335" s="213" t="s">
        <v>86</v>
      </c>
      <c r="AY1335" s="212" t="s">
        <v>234</v>
      </c>
      <c r="BK1335" s="214">
        <f>SUM(BK1336:BK1358)</f>
        <v>0</v>
      </c>
    </row>
    <row r="1336" s="2" customFormat="1" ht="16.5" customHeight="1">
      <c r="A1336" s="39"/>
      <c r="B1336" s="40"/>
      <c r="C1336" s="217" t="s">
        <v>2213</v>
      </c>
      <c r="D1336" s="217" t="s">
        <v>236</v>
      </c>
      <c r="E1336" s="218" t="s">
        <v>2214</v>
      </c>
      <c r="F1336" s="219" t="s">
        <v>2215</v>
      </c>
      <c r="G1336" s="220" t="s">
        <v>131</v>
      </c>
      <c r="H1336" s="221">
        <v>3.6000000000000001</v>
      </c>
      <c r="I1336" s="222"/>
      <c r="J1336" s="223">
        <f>ROUND(I1336*H1336,2)</f>
        <v>0</v>
      </c>
      <c r="K1336" s="219" t="s">
        <v>239</v>
      </c>
      <c r="L1336" s="45"/>
      <c r="M1336" s="224" t="s">
        <v>1</v>
      </c>
      <c r="N1336" s="225" t="s">
        <v>43</v>
      </c>
      <c r="O1336" s="92"/>
      <c r="P1336" s="226">
        <f>O1336*H1336</f>
        <v>0</v>
      </c>
      <c r="Q1336" s="226">
        <v>0</v>
      </c>
      <c r="R1336" s="226">
        <f>Q1336*H1336</f>
        <v>0</v>
      </c>
      <c r="S1336" s="226">
        <v>0</v>
      </c>
      <c r="T1336" s="227">
        <f>S1336*H1336</f>
        <v>0</v>
      </c>
      <c r="U1336" s="39"/>
      <c r="V1336" s="39"/>
      <c r="W1336" s="39"/>
      <c r="X1336" s="39"/>
      <c r="Y1336" s="39"/>
      <c r="Z1336" s="39"/>
      <c r="AA1336" s="39"/>
      <c r="AB1336" s="39"/>
      <c r="AC1336" s="39"/>
      <c r="AD1336" s="39"/>
      <c r="AE1336" s="39"/>
      <c r="AR1336" s="228" t="s">
        <v>318</v>
      </c>
      <c r="AT1336" s="228" t="s">
        <v>236</v>
      </c>
      <c r="AU1336" s="228" t="s">
        <v>88</v>
      </c>
      <c r="AY1336" s="18" t="s">
        <v>234</v>
      </c>
      <c r="BE1336" s="229">
        <f>IF(N1336="základní",J1336,0)</f>
        <v>0</v>
      </c>
      <c r="BF1336" s="229">
        <f>IF(N1336="snížená",J1336,0)</f>
        <v>0</v>
      </c>
      <c r="BG1336" s="229">
        <f>IF(N1336="zákl. přenesená",J1336,0)</f>
        <v>0</v>
      </c>
      <c r="BH1336" s="229">
        <f>IF(N1336="sníž. přenesená",J1336,0)</f>
        <v>0</v>
      </c>
      <c r="BI1336" s="229">
        <f>IF(N1336="nulová",J1336,0)</f>
        <v>0</v>
      </c>
      <c r="BJ1336" s="18" t="s">
        <v>86</v>
      </c>
      <c r="BK1336" s="229">
        <f>ROUND(I1336*H1336,2)</f>
        <v>0</v>
      </c>
      <c r="BL1336" s="18" t="s">
        <v>318</v>
      </c>
      <c r="BM1336" s="228" t="s">
        <v>2216</v>
      </c>
    </row>
    <row r="1337" s="13" customFormat="1">
      <c r="A1337" s="13"/>
      <c r="B1337" s="230"/>
      <c r="C1337" s="231"/>
      <c r="D1337" s="232" t="s">
        <v>242</v>
      </c>
      <c r="E1337" s="233" t="s">
        <v>1</v>
      </c>
      <c r="F1337" s="234" t="s">
        <v>2217</v>
      </c>
      <c r="G1337" s="231"/>
      <c r="H1337" s="235">
        <v>3.6000000000000001</v>
      </c>
      <c r="I1337" s="236"/>
      <c r="J1337" s="231"/>
      <c r="K1337" s="231"/>
      <c r="L1337" s="237"/>
      <c r="M1337" s="238"/>
      <c r="N1337" s="239"/>
      <c r="O1337" s="239"/>
      <c r="P1337" s="239"/>
      <c r="Q1337" s="239"/>
      <c r="R1337" s="239"/>
      <c r="S1337" s="239"/>
      <c r="T1337" s="240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41" t="s">
        <v>242</v>
      </c>
      <c r="AU1337" s="241" t="s">
        <v>88</v>
      </c>
      <c r="AV1337" s="13" t="s">
        <v>88</v>
      </c>
      <c r="AW1337" s="13" t="s">
        <v>34</v>
      </c>
      <c r="AX1337" s="13" t="s">
        <v>78</v>
      </c>
      <c r="AY1337" s="241" t="s">
        <v>234</v>
      </c>
    </row>
    <row r="1338" s="14" customFormat="1">
      <c r="A1338" s="14"/>
      <c r="B1338" s="242"/>
      <c r="C1338" s="243"/>
      <c r="D1338" s="232" t="s">
        <v>242</v>
      </c>
      <c r="E1338" s="244" t="s">
        <v>119</v>
      </c>
      <c r="F1338" s="245" t="s">
        <v>244</v>
      </c>
      <c r="G1338" s="243"/>
      <c r="H1338" s="246">
        <v>3.6000000000000001</v>
      </c>
      <c r="I1338" s="247"/>
      <c r="J1338" s="243"/>
      <c r="K1338" s="243"/>
      <c r="L1338" s="248"/>
      <c r="M1338" s="249"/>
      <c r="N1338" s="250"/>
      <c r="O1338" s="250"/>
      <c r="P1338" s="250"/>
      <c r="Q1338" s="250"/>
      <c r="R1338" s="250"/>
      <c r="S1338" s="250"/>
      <c r="T1338" s="251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2" t="s">
        <v>242</v>
      </c>
      <c r="AU1338" s="252" t="s">
        <v>88</v>
      </c>
      <c r="AV1338" s="14" t="s">
        <v>240</v>
      </c>
      <c r="AW1338" s="14" t="s">
        <v>34</v>
      </c>
      <c r="AX1338" s="14" t="s">
        <v>86</v>
      </c>
      <c r="AY1338" s="252" t="s">
        <v>234</v>
      </c>
    </row>
    <row r="1339" s="2" customFormat="1" ht="21.75" customHeight="1">
      <c r="A1339" s="39"/>
      <c r="B1339" s="40"/>
      <c r="C1339" s="217" t="s">
        <v>2218</v>
      </c>
      <c r="D1339" s="217" t="s">
        <v>236</v>
      </c>
      <c r="E1339" s="218" t="s">
        <v>2219</v>
      </c>
      <c r="F1339" s="219" t="s">
        <v>2220</v>
      </c>
      <c r="G1339" s="220" t="s">
        <v>96</v>
      </c>
      <c r="H1339" s="221">
        <v>9.1999999999999993</v>
      </c>
      <c r="I1339" s="222"/>
      <c r="J1339" s="223">
        <f>ROUND(I1339*H1339,2)</f>
        <v>0</v>
      </c>
      <c r="K1339" s="219" t="s">
        <v>239</v>
      </c>
      <c r="L1339" s="45"/>
      <c r="M1339" s="224" t="s">
        <v>1</v>
      </c>
      <c r="N1339" s="225" t="s">
        <v>43</v>
      </c>
      <c r="O1339" s="92"/>
      <c r="P1339" s="226">
        <f>O1339*H1339</f>
        <v>0</v>
      </c>
      <c r="Q1339" s="226">
        <v>2.0000000000000002E-05</v>
      </c>
      <c r="R1339" s="226">
        <f>Q1339*H1339</f>
        <v>0.000184</v>
      </c>
      <c r="S1339" s="226">
        <v>0</v>
      </c>
      <c r="T1339" s="227">
        <f>S1339*H1339</f>
        <v>0</v>
      </c>
      <c r="U1339" s="39"/>
      <c r="V1339" s="39"/>
      <c r="W1339" s="39"/>
      <c r="X1339" s="39"/>
      <c r="Y1339" s="39"/>
      <c r="Z1339" s="39"/>
      <c r="AA1339" s="39"/>
      <c r="AB1339" s="39"/>
      <c r="AC1339" s="39"/>
      <c r="AD1339" s="39"/>
      <c r="AE1339" s="39"/>
      <c r="AR1339" s="228" t="s">
        <v>318</v>
      </c>
      <c r="AT1339" s="228" t="s">
        <v>236</v>
      </c>
      <c r="AU1339" s="228" t="s">
        <v>88</v>
      </c>
      <c r="AY1339" s="18" t="s">
        <v>234</v>
      </c>
      <c r="BE1339" s="229">
        <f>IF(N1339="základní",J1339,0)</f>
        <v>0</v>
      </c>
      <c r="BF1339" s="229">
        <f>IF(N1339="snížená",J1339,0)</f>
        <v>0</v>
      </c>
      <c r="BG1339" s="229">
        <f>IF(N1339="zákl. přenesená",J1339,0)</f>
        <v>0</v>
      </c>
      <c r="BH1339" s="229">
        <f>IF(N1339="sníž. přenesená",J1339,0)</f>
        <v>0</v>
      </c>
      <c r="BI1339" s="229">
        <f>IF(N1339="nulová",J1339,0)</f>
        <v>0</v>
      </c>
      <c r="BJ1339" s="18" t="s">
        <v>86</v>
      </c>
      <c r="BK1339" s="229">
        <f>ROUND(I1339*H1339,2)</f>
        <v>0</v>
      </c>
      <c r="BL1339" s="18" t="s">
        <v>318</v>
      </c>
      <c r="BM1339" s="228" t="s">
        <v>2221</v>
      </c>
    </row>
    <row r="1340" s="13" customFormat="1">
      <c r="A1340" s="13"/>
      <c r="B1340" s="230"/>
      <c r="C1340" s="231"/>
      <c r="D1340" s="232" t="s">
        <v>242</v>
      </c>
      <c r="E1340" s="233" t="s">
        <v>1</v>
      </c>
      <c r="F1340" s="234" t="s">
        <v>2222</v>
      </c>
      <c r="G1340" s="231"/>
      <c r="H1340" s="235">
        <v>9.1999999999999993</v>
      </c>
      <c r="I1340" s="236"/>
      <c r="J1340" s="231"/>
      <c r="K1340" s="231"/>
      <c r="L1340" s="237"/>
      <c r="M1340" s="238"/>
      <c r="N1340" s="239"/>
      <c r="O1340" s="239"/>
      <c r="P1340" s="239"/>
      <c r="Q1340" s="239"/>
      <c r="R1340" s="239"/>
      <c r="S1340" s="239"/>
      <c r="T1340" s="240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41" t="s">
        <v>242</v>
      </c>
      <c r="AU1340" s="241" t="s">
        <v>88</v>
      </c>
      <c r="AV1340" s="13" t="s">
        <v>88</v>
      </c>
      <c r="AW1340" s="13" t="s">
        <v>34</v>
      </c>
      <c r="AX1340" s="13" t="s">
        <v>78</v>
      </c>
      <c r="AY1340" s="241" t="s">
        <v>234</v>
      </c>
    </row>
    <row r="1341" s="14" customFormat="1">
      <c r="A1341" s="14"/>
      <c r="B1341" s="242"/>
      <c r="C1341" s="243"/>
      <c r="D1341" s="232" t="s">
        <v>242</v>
      </c>
      <c r="E1341" s="244" t="s">
        <v>1</v>
      </c>
      <c r="F1341" s="245" t="s">
        <v>244</v>
      </c>
      <c r="G1341" s="243"/>
      <c r="H1341" s="246">
        <v>9.1999999999999993</v>
      </c>
      <c r="I1341" s="247"/>
      <c r="J1341" s="243"/>
      <c r="K1341" s="243"/>
      <c r="L1341" s="248"/>
      <c r="M1341" s="249"/>
      <c r="N1341" s="250"/>
      <c r="O1341" s="250"/>
      <c r="P1341" s="250"/>
      <c r="Q1341" s="250"/>
      <c r="R1341" s="250"/>
      <c r="S1341" s="250"/>
      <c r="T1341" s="251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52" t="s">
        <v>242</v>
      </c>
      <c r="AU1341" s="252" t="s">
        <v>88</v>
      </c>
      <c r="AV1341" s="14" t="s">
        <v>240</v>
      </c>
      <c r="AW1341" s="14" t="s">
        <v>34</v>
      </c>
      <c r="AX1341" s="14" t="s">
        <v>86</v>
      </c>
      <c r="AY1341" s="252" t="s">
        <v>234</v>
      </c>
    </row>
    <row r="1342" s="2" customFormat="1" ht="24.15" customHeight="1">
      <c r="A1342" s="39"/>
      <c r="B1342" s="40"/>
      <c r="C1342" s="217" t="s">
        <v>2223</v>
      </c>
      <c r="D1342" s="217" t="s">
        <v>236</v>
      </c>
      <c r="E1342" s="218" t="s">
        <v>2224</v>
      </c>
      <c r="F1342" s="219" t="s">
        <v>2225</v>
      </c>
      <c r="G1342" s="220" t="s">
        <v>131</v>
      </c>
      <c r="H1342" s="221">
        <v>3.6000000000000001</v>
      </c>
      <c r="I1342" s="222"/>
      <c r="J1342" s="223">
        <f>ROUND(I1342*H1342,2)</f>
        <v>0</v>
      </c>
      <c r="K1342" s="219" t="s">
        <v>239</v>
      </c>
      <c r="L1342" s="45"/>
      <c r="M1342" s="224" t="s">
        <v>1</v>
      </c>
      <c r="N1342" s="225" t="s">
        <v>43</v>
      </c>
      <c r="O1342" s="92"/>
      <c r="P1342" s="226">
        <f>O1342*H1342</f>
        <v>0</v>
      </c>
      <c r="Q1342" s="226">
        <v>4.0000000000000003E-05</v>
      </c>
      <c r="R1342" s="226">
        <f>Q1342*H1342</f>
        <v>0.000144</v>
      </c>
      <c r="S1342" s="226">
        <v>0</v>
      </c>
      <c r="T1342" s="227">
        <f>S1342*H1342</f>
        <v>0</v>
      </c>
      <c r="U1342" s="39"/>
      <c r="V1342" s="39"/>
      <c r="W1342" s="39"/>
      <c r="X1342" s="39"/>
      <c r="Y1342" s="39"/>
      <c r="Z1342" s="39"/>
      <c r="AA1342" s="39"/>
      <c r="AB1342" s="39"/>
      <c r="AC1342" s="39"/>
      <c r="AD1342" s="39"/>
      <c r="AE1342" s="39"/>
      <c r="AR1342" s="228" t="s">
        <v>318</v>
      </c>
      <c r="AT1342" s="228" t="s">
        <v>236</v>
      </c>
      <c r="AU1342" s="228" t="s">
        <v>88</v>
      </c>
      <c r="AY1342" s="18" t="s">
        <v>234</v>
      </c>
      <c r="BE1342" s="229">
        <f>IF(N1342="základní",J1342,0)</f>
        <v>0</v>
      </c>
      <c r="BF1342" s="229">
        <f>IF(N1342="snížená",J1342,0)</f>
        <v>0</v>
      </c>
      <c r="BG1342" s="229">
        <f>IF(N1342="zákl. přenesená",J1342,0)</f>
        <v>0</v>
      </c>
      <c r="BH1342" s="229">
        <f>IF(N1342="sníž. přenesená",J1342,0)</f>
        <v>0</v>
      </c>
      <c r="BI1342" s="229">
        <f>IF(N1342="nulová",J1342,0)</f>
        <v>0</v>
      </c>
      <c r="BJ1342" s="18" t="s">
        <v>86</v>
      </c>
      <c r="BK1342" s="229">
        <f>ROUND(I1342*H1342,2)</f>
        <v>0</v>
      </c>
      <c r="BL1342" s="18" t="s">
        <v>318</v>
      </c>
      <c r="BM1342" s="228" t="s">
        <v>2226</v>
      </c>
    </row>
    <row r="1343" s="13" customFormat="1">
      <c r="A1343" s="13"/>
      <c r="B1343" s="230"/>
      <c r="C1343" s="231"/>
      <c r="D1343" s="232" t="s">
        <v>242</v>
      </c>
      <c r="E1343" s="233" t="s">
        <v>1</v>
      </c>
      <c r="F1343" s="234" t="s">
        <v>119</v>
      </c>
      <c r="G1343" s="231"/>
      <c r="H1343" s="235">
        <v>3.6000000000000001</v>
      </c>
      <c r="I1343" s="236"/>
      <c r="J1343" s="231"/>
      <c r="K1343" s="231"/>
      <c r="L1343" s="237"/>
      <c r="M1343" s="238"/>
      <c r="N1343" s="239"/>
      <c r="O1343" s="239"/>
      <c r="P1343" s="239"/>
      <c r="Q1343" s="239"/>
      <c r="R1343" s="239"/>
      <c r="S1343" s="239"/>
      <c r="T1343" s="240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1" t="s">
        <v>242</v>
      </c>
      <c r="AU1343" s="241" t="s">
        <v>88</v>
      </c>
      <c r="AV1343" s="13" t="s">
        <v>88</v>
      </c>
      <c r="AW1343" s="13" t="s">
        <v>34</v>
      </c>
      <c r="AX1343" s="13" t="s">
        <v>78</v>
      </c>
      <c r="AY1343" s="241" t="s">
        <v>234</v>
      </c>
    </row>
    <row r="1344" s="14" customFormat="1">
      <c r="A1344" s="14"/>
      <c r="B1344" s="242"/>
      <c r="C1344" s="243"/>
      <c r="D1344" s="232" t="s">
        <v>242</v>
      </c>
      <c r="E1344" s="244" t="s">
        <v>1</v>
      </c>
      <c r="F1344" s="245" t="s">
        <v>244</v>
      </c>
      <c r="G1344" s="243"/>
      <c r="H1344" s="246">
        <v>3.6000000000000001</v>
      </c>
      <c r="I1344" s="247"/>
      <c r="J1344" s="243"/>
      <c r="K1344" s="243"/>
      <c r="L1344" s="248"/>
      <c r="M1344" s="249"/>
      <c r="N1344" s="250"/>
      <c r="O1344" s="250"/>
      <c r="P1344" s="250"/>
      <c r="Q1344" s="250"/>
      <c r="R1344" s="250"/>
      <c r="S1344" s="250"/>
      <c r="T1344" s="251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2" t="s">
        <v>242</v>
      </c>
      <c r="AU1344" s="252" t="s">
        <v>88</v>
      </c>
      <c r="AV1344" s="14" t="s">
        <v>240</v>
      </c>
      <c r="AW1344" s="14" t="s">
        <v>34</v>
      </c>
      <c r="AX1344" s="14" t="s">
        <v>86</v>
      </c>
      <c r="AY1344" s="252" t="s">
        <v>234</v>
      </c>
    </row>
    <row r="1345" s="2" customFormat="1" ht="24.15" customHeight="1">
      <c r="A1345" s="39"/>
      <c r="B1345" s="40"/>
      <c r="C1345" s="217" t="s">
        <v>2227</v>
      </c>
      <c r="D1345" s="217" t="s">
        <v>236</v>
      </c>
      <c r="E1345" s="218" t="s">
        <v>2228</v>
      </c>
      <c r="F1345" s="219" t="s">
        <v>2229</v>
      </c>
      <c r="G1345" s="220" t="s">
        <v>131</v>
      </c>
      <c r="H1345" s="221">
        <v>3.6000000000000001</v>
      </c>
      <c r="I1345" s="222"/>
      <c r="J1345" s="223">
        <f>ROUND(I1345*H1345,2)</f>
        <v>0</v>
      </c>
      <c r="K1345" s="219" t="s">
        <v>239</v>
      </c>
      <c r="L1345" s="45"/>
      <c r="M1345" s="224" t="s">
        <v>1</v>
      </c>
      <c r="N1345" s="225" t="s">
        <v>43</v>
      </c>
      <c r="O1345" s="92"/>
      <c r="P1345" s="226">
        <f>O1345*H1345</f>
        <v>0</v>
      </c>
      <c r="Q1345" s="226">
        <v>0.00029999999999999997</v>
      </c>
      <c r="R1345" s="226">
        <f>Q1345*H1345</f>
        <v>0.00108</v>
      </c>
      <c r="S1345" s="226">
        <v>0</v>
      </c>
      <c r="T1345" s="227">
        <f>S1345*H1345</f>
        <v>0</v>
      </c>
      <c r="U1345" s="39"/>
      <c r="V1345" s="39"/>
      <c r="W1345" s="39"/>
      <c r="X1345" s="39"/>
      <c r="Y1345" s="39"/>
      <c r="Z1345" s="39"/>
      <c r="AA1345" s="39"/>
      <c r="AB1345" s="39"/>
      <c r="AC1345" s="39"/>
      <c r="AD1345" s="39"/>
      <c r="AE1345" s="39"/>
      <c r="AR1345" s="228" t="s">
        <v>318</v>
      </c>
      <c r="AT1345" s="228" t="s">
        <v>236</v>
      </c>
      <c r="AU1345" s="228" t="s">
        <v>88</v>
      </c>
      <c r="AY1345" s="18" t="s">
        <v>234</v>
      </c>
      <c r="BE1345" s="229">
        <f>IF(N1345="základní",J1345,0)</f>
        <v>0</v>
      </c>
      <c r="BF1345" s="229">
        <f>IF(N1345="snížená",J1345,0)</f>
        <v>0</v>
      </c>
      <c r="BG1345" s="229">
        <f>IF(N1345="zákl. přenesená",J1345,0)</f>
        <v>0</v>
      </c>
      <c r="BH1345" s="229">
        <f>IF(N1345="sníž. přenesená",J1345,0)</f>
        <v>0</v>
      </c>
      <c r="BI1345" s="229">
        <f>IF(N1345="nulová",J1345,0)</f>
        <v>0</v>
      </c>
      <c r="BJ1345" s="18" t="s">
        <v>86</v>
      </c>
      <c r="BK1345" s="229">
        <f>ROUND(I1345*H1345,2)</f>
        <v>0</v>
      </c>
      <c r="BL1345" s="18" t="s">
        <v>318</v>
      </c>
      <c r="BM1345" s="228" t="s">
        <v>2230</v>
      </c>
    </row>
    <row r="1346" s="13" customFormat="1">
      <c r="A1346" s="13"/>
      <c r="B1346" s="230"/>
      <c r="C1346" s="231"/>
      <c r="D1346" s="232" t="s">
        <v>242</v>
      </c>
      <c r="E1346" s="233" t="s">
        <v>1</v>
      </c>
      <c r="F1346" s="234" t="s">
        <v>119</v>
      </c>
      <c r="G1346" s="231"/>
      <c r="H1346" s="235">
        <v>3.6000000000000001</v>
      </c>
      <c r="I1346" s="236"/>
      <c r="J1346" s="231"/>
      <c r="K1346" s="231"/>
      <c r="L1346" s="237"/>
      <c r="M1346" s="238"/>
      <c r="N1346" s="239"/>
      <c r="O1346" s="239"/>
      <c r="P1346" s="239"/>
      <c r="Q1346" s="239"/>
      <c r="R1346" s="239"/>
      <c r="S1346" s="239"/>
      <c r="T1346" s="240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1" t="s">
        <v>242</v>
      </c>
      <c r="AU1346" s="241" t="s">
        <v>88</v>
      </c>
      <c r="AV1346" s="13" t="s">
        <v>88</v>
      </c>
      <c r="AW1346" s="13" t="s">
        <v>34</v>
      </c>
      <c r="AX1346" s="13" t="s">
        <v>78</v>
      </c>
      <c r="AY1346" s="241" t="s">
        <v>234</v>
      </c>
    </row>
    <row r="1347" s="14" customFormat="1">
      <c r="A1347" s="14"/>
      <c r="B1347" s="242"/>
      <c r="C1347" s="243"/>
      <c r="D1347" s="232" t="s">
        <v>242</v>
      </c>
      <c r="E1347" s="244" t="s">
        <v>1</v>
      </c>
      <c r="F1347" s="245" t="s">
        <v>244</v>
      </c>
      <c r="G1347" s="243"/>
      <c r="H1347" s="246">
        <v>3.6000000000000001</v>
      </c>
      <c r="I1347" s="247"/>
      <c r="J1347" s="243"/>
      <c r="K1347" s="243"/>
      <c r="L1347" s="248"/>
      <c r="M1347" s="249"/>
      <c r="N1347" s="250"/>
      <c r="O1347" s="250"/>
      <c r="P1347" s="250"/>
      <c r="Q1347" s="250"/>
      <c r="R1347" s="250"/>
      <c r="S1347" s="250"/>
      <c r="T1347" s="251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2" t="s">
        <v>242</v>
      </c>
      <c r="AU1347" s="252" t="s">
        <v>88</v>
      </c>
      <c r="AV1347" s="14" t="s">
        <v>240</v>
      </c>
      <c r="AW1347" s="14" t="s">
        <v>34</v>
      </c>
      <c r="AX1347" s="14" t="s">
        <v>86</v>
      </c>
      <c r="AY1347" s="252" t="s">
        <v>234</v>
      </c>
    </row>
    <row r="1348" s="2" customFormat="1" ht="24.15" customHeight="1">
      <c r="A1348" s="39"/>
      <c r="B1348" s="40"/>
      <c r="C1348" s="217" t="s">
        <v>2231</v>
      </c>
      <c r="D1348" s="217" t="s">
        <v>236</v>
      </c>
      <c r="E1348" s="218" t="s">
        <v>2232</v>
      </c>
      <c r="F1348" s="219" t="s">
        <v>2233</v>
      </c>
      <c r="G1348" s="220" t="s">
        <v>131</v>
      </c>
      <c r="H1348" s="221">
        <v>3.6000000000000001</v>
      </c>
      <c r="I1348" s="222"/>
      <c r="J1348" s="223">
        <f>ROUND(I1348*H1348,2)</f>
        <v>0</v>
      </c>
      <c r="K1348" s="219" t="s">
        <v>239</v>
      </c>
      <c r="L1348" s="45"/>
      <c r="M1348" s="224" t="s">
        <v>1</v>
      </c>
      <c r="N1348" s="225" t="s">
        <v>43</v>
      </c>
      <c r="O1348" s="92"/>
      <c r="P1348" s="226">
        <f>O1348*H1348</f>
        <v>0</v>
      </c>
      <c r="Q1348" s="226">
        <v>0</v>
      </c>
      <c r="R1348" s="226">
        <f>Q1348*H1348</f>
        <v>0</v>
      </c>
      <c r="S1348" s="226">
        <v>0</v>
      </c>
      <c r="T1348" s="227">
        <f>S1348*H1348</f>
        <v>0</v>
      </c>
      <c r="U1348" s="39"/>
      <c r="V1348" s="39"/>
      <c r="W1348" s="39"/>
      <c r="X1348" s="39"/>
      <c r="Y1348" s="39"/>
      <c r="Z1348" s="39"/>
      <c r="AA1348" s="39"/>
      <c r="AB1348" s="39"/>
      <c r="AC1348" s="39"/>
      <c r="AD1348" s="39"/>
      <c r="AE1348" s="39"/>
      <c r="AR1348" s="228" t="s">
        <v>318</v>
      </c>
      <c r="AT1348" s="228" t="s">
        <v>236</v>
      </c>
      <c r="AU1348" s="228" t="s">
        <v>88</v>
      </c>
      <c r="AY1348" s="18" t="s">
        <v>234</v>
      </c>
      <c r="BE1348" s="229">
        <f>IF(N1348="základní",J1348,0)</f>
        <v>0</v>
      </c>
      <c r="BF1348" s="229">
        <f>IF(N1348="snížená",J1348,0)</f>
        <v>0</v>
      </c>
      <c r="BG1348" s="229">
        <f>IF(N1348="zákl. přenesená",J1348,0)</f>
        <v>0</v>
      </c>
      <c r="BH1348" s="229">
        <f>IF(N1348="sníž. přenesená",J1348,0)</f>
        <v>0</v>
      </c>
      <c r="BI1348" s="229">
        <f>IF(N1348="nulová",J1348,0)</f>
        <v>0</v>
      </c>
      <c r="BJ1348" s="18" t="s">
        <v>86</v>
      </c>
      <c r="BK1348" s="229">
        <f>ROUND(I1348*H1348,2)</f>
        <v>0</v>
      </c>
      <c r="BL1348" s="18" t="s">
        <v>318</v>
      </c>
      <c r="BM1348" s="228" t="s">
        <v>2234</v>
      </c>
    </row>
    <row r="1349" s="13" customFormat="1">
      <c r="A1349" s="13"/>
      <c r="B1349" s="230"/>
      <c r="C1349" s="231"/>
      <c r="D1349" s="232" t="s">
        <v>242</v>
      </c>
      <c r="E1349" s="233" t="s">
        <v>1</v>
      </c>
      <c r="F1349" s="234" t="s">
        <v>119</v>
      </c>
      <c r="G1349" s="231"/>
      <c r="H1349" s="235">
        <v>3.6000000000000001</v>
      </c>
      <c r="I1349" s="236"/>
      <c r="J1349" s="231"/>
      <c r="K1349" s="231"/>
      <c r="L1349" s="237"/>
      <c r="M1349" s="238"/>
      <c r="N1349" s="239"/>
      <c r="O1349" s="239"/>
      <c r="P1349" s="239"/>
      <c r="Q1349" s="239"/>
      <c r="R1349" s="239"/>
      <c r="S1349" s="239"/>
      <c r="T1349" s="240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41" t="s">
        <v>242</v>
      </c>
      <c r="AU1349" s="241" t="s">
        <v>88</v>
      </c>
      <c r="AV1349" s="13" t="s">
        <v>88</v>
      </c>
      <c r="AW1349" s="13" t="s">
        <v>34</v>
      </c>
      <c r="AX1349" s="13" t="s">
        <v>78</v>
      </c>
      <c r="AY1349" s="241" t="s">
        <v>234</v>
      </c>
    </row>
    <row r="1350" s="14" customFormat="1">
      <c r="A1350" s="14"/>
      <c r="B1350" s="242"/>
      <c r="C1350" s="243"/>
      <c r="D1350" s="232" t="s">
        <v>242</v>
      </c>
      <c r="E1350" s="244" t="s">
        <v>1</v>
      </c>
      <c r="F1350" s="245" t="s">
        <v>244</v>
      </c>
      <c r="G1350" s="243"/>
      <c r="H1350" s="246">
        <v>3.6000000000000001</v>
      </c>
      <c r="I1350" s="247"/>
      <c r="J1350" s="243"/>
      <c r="K1350" s="243"/>
      <c r="L1350" s="248"/>
      <c r="M1350" s="249"/>
      <c r="N1350" s="250"/>
      <c r="O1350" s="250"/>
      <c r="P1350" s="250"/>
      <c r="Q1350" s="250"/>
      <c r="R1350" s="250"/>
      <c r="S1350" s="250"/>
      <c r="T1350" s="251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2" t="s">
        <v>242</v>
      </c>
      <c r="AU1350" s="252" t="s">
        <v>88</v>
      </c>
      <c r="AV1350" s="14" t="s">
        <v>240</v>
      </c>
      <c r="AW1350" s="14" t="s">
        <v>34</v>
      </c>
      <c r="AX1350" s="14" t="s">
        <v>86</v>
      </c>
      <c r="AY1350" s="252" t="s">
        <v>234</v>
      </c>
    </row>
    <row r="1351" s="2" customFormat="1" ht="16.5" customHeight="1">
      <c r="A1351" s="39"/>
      <c r="B1351" s="40"/>
      <c r="C1351" s="217" t="s">
        <v>2235</v>
      </c>
      <c r="D1351" s="217" t="s">
        <v>236</v>
      </c>
      <c r="E1351" s="218" t="s">
        <v>2236</v>
      </c>
      <c r="F1351" s="219" t="s">
        <v>2237</v>
      </c>
      <c r="G1351" s="220" t="s">
        <v>131</v>
      </c>
      <c r="H1351" s="221">
        <v>3.6000000000000001</v>
      </c>
      <c r="I1351" s="222"/>
      <c r="J1351" s="223">
        <f>ROUND(I1351*H1351,2)</f>
        <v>0</v>
      </c>
      <c r="K1351" s="219" t="s">
        <v>239</v>
      </c>
      <c r="L1351" s="45"/>
      <c r="M1351" s="224" t="s">
        <v>1</v>
      </c>
      <c r="N1351" s="225" t="s">
        <v>43</v>
      </c>
      <c r="O1351" s="92"/>
      <c r="P1351" s="226">
        <f>O1351*H1351</f>
        <v>0</v>
      </c>
      <c r="Q1351" s="226">
        <v>0.00024000000000000001</v>
      </c>
      <c r="R1351" s="226">
        <f>Q1351*H1351</f>
        <v>0.00086400000000000008</v>
      </c>
      <c r="S1351" s="226">
        <v>0</v>
      </c>
      <c r="T1351" s="227">
        <f>S1351*H1351</f>
        <v>0</v>
      </c>
      <c r="U1351" s="39"/>
      <c r="V1351" s="39"/>
      <c r="W1351" s="39"/>
      <c r="X1351" s="39"/>
      <c r="Y1351" s="39"/>
      <c r="Z1351" s="39"/>
      <c r="AA1351" s="39"/>
      <c r="AB1351" s="39"/>
      <c r="AC1351" s="39"/>
      <c r="AD1351" s="39"/>
      <c r="AE1351" s="39"/>
      <c r="AR1351" s="228" t="s">
        <v>318</v>
      </c>
      <c r="AT1351" s="228" t="s">
        <v>236</v>
      </c>
      <c r="AU1351" s="228" t="s">
        <v>88</v>
      </c>
      <c r="AY1351" s="18" t="s">
        <v>234</v>
      </c>
      <c r="BE1351" s="229">
        <f>IF(N1351="základní",J1351,0)</f>
        <v>0</v>
      </c>
      <c r="BF1351" s="229">
        <f>IF(N1351="snížená",J1351,0)</f>
        <v>0</v>
      </c>
      <c r="BG1351" s="229">
        <f>IF(N1351="zákl. přenesená",J1351,0)</f>
        <v>0</v>
      </c>
      <c r="BH1351" s="229">
        <f>IF(N1351="sníž. přenesená",J1351,0)</f>
        <v>0</v>
      </c>
      <c r="BI1351" s="229">
        <f>IF(N1351="nulová",J1351,0)</f>
        <v>0</v>
      </c>
      <c r="BJ1351" s="18" t="s">
        <v>86</v>
      </c>
      <c r="BK1351" s="229">
        <f>ROUND(I1351*H1351,2)</f>
        <v>0</v>
      </c>
      <c r="BL1351" s="18" t="s">
        <v>318</v>
      </c>
      <c r="BM1351" s="228" t="s">
        <v>2238</v>
      </c>
    </row>
    <row r="1352" s="13" customFormat="1">
      <c r="A1352" s="13"/>
      <c r="B1352" s="230"/>
      <c r="C1352" s="231"/>
      <c r="D1352" s="232" t="s">
        <v>242</v>
      </c>
      <c r="E1352" s="233" t="s">
        <v>1</v>
      </c>
      <c r="F1352" s="234" t="s">
        <v>119</v>
      </c>
      <c r="G1352" s="231"/>
      <c r="H1352" s="235">
        <v>3.6000000000000001</v>
      </c>
      <c r="I1352" s="236"/>
      <c r="J1352" s="231"/>
      <c r="K1352" s="231"/>
      <c r="L1352" s="237"/>
      <c r="M1352" s="238"/>
      <c r="N1352" s="239"/>
      <c r="O1352" s="239"/>
      <c r="P1352" s="239"/>
      <c r="Q1352" s="239"/>
      <c r="R1352" s="239"/>
      <c r="S1352" s="239"/>
      <c r="T1352" s="240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41" t="s">
        <v>242</v>
      </c>
      <c r="AU1352" s="241" t="s">
        <v>88</v>
      </c>
      <c r="AV1352" s="13" t="s">
        <v>88</v>
      </c>
      <c r="AW1352" s="13" t="s">
        <v>34</v>
      </c>
      <c r="AX1352" s="13" t="s">
        <v>78</v>
      </c>
      <c r="AY1352" s="241" t="s">
        <v>234</v>
      </c>
    </row>
    <row r="1353" s="14" customFormat="1">
      <c r="A1353" s="14"/>
      <c r="B1353" s="242"/>
      <c r="C1353" s="243"/>
      <c r="D1353" s="232" t="s">
        <v>242</v>
      </c>
      <c r="E1353" s="244" t="s">
        <v>1</v>
      </c>
      <c r="F1353" s="245" t="s">
        <v>244</v>
      </c>
      <c r="G1353" s="243"/>
      <c r="H1353" s="246">
        <v>3.6000000000000001</v>
      </c>
      <c r="I1353" s="247"/>
      <c r="J1353" s="243"/>
      <c r="K1353" s="243"/>
      <c r="L1353" s="248"/>
      <c r="M1353" s="249"/>
      <c r="N1353" s="250"/>
      <c r="O1353" s="250"/>
      <c r="P1353" s="250"/>
      <c r="Q1353" s="250"/>
      <c r="R1353" s="250"/>
      <c r="S1353" s="250"/>
      <c r="T1353" s="251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52" t="s">
        <v>242</v>
      </c>
      <c r="AU1353" s="252" t="s">
        <v>88</v>
      </c>
      <c r="AV1353" s="14" t="s">
        <v>240</v>
      </c>
      <c r="AW1353" s="14" t="s">
        <v>34</v>
      </c>
      <c r="AX1353" s="14" t="s">
        <v>86</v>
      </c>
      <c r="AY1353" s="252" t="s">
        <v>234</v>
      </c>
    </row>
    <row r="1354" s="2" customFormat="1" ht="16.5" customHeight="1">
      <c r="A1354" s="39"/>
      <c r="B1354" s="40"/>
      <c r="C1354" s="217" t="s">
        <v>2239</v>
      </c>
      <c r="D1354" s="217" t="s">
        <v>236</v>
      </c>
      <c r="E1354" s="218" t="s">
        <v>2240</v>
      </c>
      <c r="F1354" s="219" t="s">
        <v>2241</v>
      </c>
      <c r="G1354" s="220" t="s">
        <v>131</v>
      </c>
      <c r="H1354" s="221">
        <v>3.6000000000000001</v>
      </c>
      <c r="I1354" s="222"/>
      <c r="J1354" s="223">
        <f>ROUND(I1354*H1354,2)</f>
        <v>0</v>
      </c>
      <c r="K1354" s="219" t="s">
        <v>239</v>
      </c>
      <c r="L1354" s="45"/>
      <c r="M1354" s="224" t="s">
        <v>1</v>
      </c>
      <c r="N1354" s="225" t="s">
        <v>43</v>
      </c>
      <c r="O1354" s="92"/>
      <c r="P1354" s="226">
        <f>O1354*H1354</f>
        <v>0</v>
      </c>
      <c r="Q1354" s="226">
        <v>0.00025000000000000001</v>
      </c>
      <c r="R1354" s="226">
        <f>Q1354*H1354</f>
        <v>0.00090000000000000008</v>
      </c>
      <c r="S1354" s="226">
        <v>0</v>
      </c>
      <c r="T1354" s="227">
        <f>S1354*H1354</f>
        <v>0</v>
      </c>
      <c r="U1354" s="39"/>
      <c r="V1354" s="39"/>
      <c r="W1354" s="39"/>
      <c r="X1354" s="39"/>
      <c r="Y1354" s="39"/>
      <c r="Z1354" s="39"/>
      <c r="AA1354" s="39"/>
      <c r="AB1354" s="39"/>
      <c r="AC1354" s="39"/>
      <c r="AD1354" s="39"/>
      <c r="AE1354" s="39"/>
      <c r="AR1354" s="228" t="s">
        <v>318</v>
      </c>
      <c r="AT1354" s="228" t="s">
        <v>236</v>
      </c>
      <c r="AU1354" s="228" t="s">
        <v>88</v>
      </c>
      <c r="AY1354" s="18" t="s">
        <v>234</v>
      </c>
      <c r="BE1354" s="229">
        <f>IF(N1354="základní",J1354,0)</f>
        <v>0</v>
      </c>
      <c r="BF1354" s="229">
        <f>IF(N1354="snížená",J1354,0)</f>
        <v>0</v>
      </c>
      <c r="BG1354" s="229">
        <f>IF(N1354="zákl. přenesená",J1354,0)</f>
        <v>0</v>
      </c>
      <c r="BH1354" s="229">
        <f>IF(N1354="sníž. přenesená",J1354,0)</f>
        <v>0</v>
      </c>
      <c r="BI1354" s="229">
        <f>IF(N1354="nulová",J1354,0)</f>
        <v>0</v>
      </c>
      <c r="BJ1354" s="18" t="s">
        <v>86</v>
      </c>
      <c r="BK1354" s="229">
        <f>ROUND(I1354*H1354,2)</f>
        <v>0</v>
      </c>
      <c r="BL1354" s="18" t="s">
        <v>318</v>
      </c>
      <c r="BM1354" s="228" t="s">
        <v>2242</v>
      </c>
    </row>
    <row r="1355" s="13" customFormat="1">
      <c r="A1355" s="13"/>
      <c r="B1355" s="230"/>
      <c r="C1355" s="231"/>
      <c r="D1355" s="232" t="s">
        <v>242</v>
      </c>
      <c r="E1355" s="233" t="s">
        <v>1</v>
      </c>
      <c r="F1355" s="234" t="s">
        <v>119</v>
      </c>
      <c r="G1355" s="231"/>
      <c r="H1355" s="235">
        <v>3.6000000000000001</v>
      </c>
      <c r="I1355" s="236"/>
      <c r="J1355" s="231"/>
      <c r="K1355" s="231"/>
      <c r="L1355" s="237"/>
      <c r="M1355" s="238"/>
      <c r="N1355" s="239"/>
      <c r="O1355" s="239"/>
      <c r="P1355" s="239"/>
      <c r="Q1355" s="239"/>
      <c r="R1355" s="239"/>
      <c r="S1355" s="239"/>
      <c r="T1355" s="240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1" t="s">
        <v>242</v>
      </c>
      <c r="AU1355" s="241" t="s">
        <v>88</v>
      </c>
      <c r="AV1355" s="13" t="s">
        <v>88</v>
      </c>
      <c r="AW1355" s="13" t="s">
        <v>34</v>
      </c>
      <c r="AX1355" s="13" t="s">
        <v>78</v>
      </c>
      <c r="AY1355" s="241" t="s">
        <v>234</v>
      </c>
    </row>
    <row r="1356" s="14" customFormat="1">
      <c r="A1356" s="14"/>
      <c r="B1356" s="242"/>
      <c r="C1356" s="243"/>
      <c r="D1356" s="232" t="s">
        <v>242</v>
      </c>
      <c r="E1356" s="244" t="s">
        <v>1</v>
      </c>
      <c r="F1356" s="245" t="s">
        <v>244</v>
      </c>
      <c r="G1356" s="243"/>
      <c r="H1356" s="246">
        <v>3.6000000000000001</v>
      </c>
      <c r="I1356" s="247"/>
      <c r="J1356" s="243"/>
      <c r="K1356" s="243"/>
      <c r="L1356" s="248"/>
      <c r="M1356" s="249"/>
      <c r="N1356" s="250"/>
      <c r="O1356" s="250"/>
      <c r="P1356" s="250"/>
      <c r="Q1356" s="250"/>
      <c r="R1356" s="250"/>
      <c r="S1356" s="250"/>
      <c r="T1356" s="251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2" t="s">
        <v>242</v>
      </c>
      <c r="AU1356" s="252" t="s">
        <v>88</v>
      </c>
      <c r="AV1356" s="14" t="s">
        <v>240</v>
      </c>
      <c r="AW1356" s="14" t="s">
        <v>34</v>
      </c>
      <c r="AX1356" s="14" t="s">
        <v>86</v>
      </c>
      <c r="AY1356" s="252" t="s">
        <v>234</v>
      </c>
    </row>
    <row r="1357" s="2" customFormat="1" ht="24.15" customHeight="1">
      <c r="A1357" s="39"/>
      <c r="B1357" s="40"/>
      <c r="C1357" s="217" t="s">
        <v>2243</v>
      </c>
      <c r="D1357" s="217" t="s">
        <v>236</v>
      </c>
      <c r="E1357" s="218" t="s">
        <v>2244</v>
      </c>
      <c r="F1357" s="219" t="s">
        <v>2245</v>
      </c>
      <c r="G1357" s="220" t="s">
        <v>978</v>
      </c>
      <c r="H1357" s="288"/>
      <c r="I1357" s="222"/>
      <c r="J1357" s="223">
        <f>ROUND(I1357*H1357,2)</f>
        <v>0</v>
      </c>
      <c r="K1357" s="219" t="s">
        <v>239</v>
      </c>
      <c r="L1357" s="45"/>
      <c r="M1357" s="224" t="s">
        <v>1</v>
      </c>
      <c r="N1357" s="225" t="s">
        <v>43</v>
      </c>
      <c r="O1357" s="92"/>
      <c r="P1357" s="226">
        <f>O1357*H1357</f>
        <v>0</v>
      </c>
      <c r="Q1357" s="226">
        <v>0</v>
      </c>
      <c r="R1357" s="226">
        <f>Q1357*H1357</f>
        <v>0</v>
      </c>
      <c r="S1357" s="226">
        <v>0</v>
      </c>
      <c r="T1357" s="227">
        <f>S1357*H1357</f>
        <v>0</v>
      </c>
      <c r="U1357" s="39"/>
      <c r="V1357" s="39"/>
      <c r="W1357" s="39"/>
      <c r="X1357" s="39"/>
      <c r="Y1357" s="39"/>
      <c r="Z1357" s="39"/>
      <c r="AA1357" s="39"/>
      <c r="AB1357" s="39"/>
      <c r="AC1357" s="39"/>
      <c r="AD1357" s="39"/>
      <c r="AE1357" s="39"/>
      <c r="AR1357" s="228" t="s">
        <v>318</v>
      </c>
      <c r="AT1357" s="228" t="s">
        <v>236</v>
      </c>
      <c r="AU1357" s="228" t="s">
        <v>88</v>
      </c>
      <c r="AY1357" s="18" t="s">
        <v>234</v>
      </c>
      <c r="BE1357" s="229">
        <f>IF(N1357="základní",J1357,0)</f>
        <v>0</v>
      </c>
      <c r="BF1357" s="229">
        <f>IF(N1357="snížená",J1357,0)</f>
        <v>0</v>
      </c>
      <c r="BG1357" s="229">
        <f>IF(N1357="zákl. přenesená",J1357,0)</f>
        <v>0</v>
      </c>
      <c r="BH1357" s="229">
        <f>IF(N1357="sníž. přenesená",J1357,0)</f>
        <v>0</v>
      </c>
      <c r="BI1357" s="229">
        <f>IF(N1357="nulová",J1357,0)</f>
        <v>0</v>
      </c>
      <c r="BJ1357" s="18" t="s">
        <v>86</v>
      </c>
      <c r="BK1357" s="229">
        <f>ROUND(I1357*H1357,2)</f>
        <v>0</v>
      </c>
      <c r="BL1357" s="18" t="s">
        <v>318</v>
      </c>
      <c r="BM1357" s="228" t="s">
        <v>2246</v>
      </c>
    </row>
    <row r="1358" s="2" customFormat="1" ht="24.15" customHeight="1">
      <c r="A1358" s="39"/>
      <c r="B1358" s="40"/>
      <c r="C1358" s="217" t="s">
        <v>2247</v>
      </c>
      <c r="D1358" s="217" t="s">
        <v>236</v>
      </c>
      <c r="E1358" s="218" t="s">
        <v>2248</v>
      </c>
      <c r="F1358" s="219" t="s">
        <v>2249</v>
      </c>
      <c r="G1358" s="220" t="s">
        <v>978</v>
      </c>
      <c r="H1358" s="288"/>
      <c r="I1358" s="222"/>
      <c r="J1358" s="223">
        <f>ROUND(I1358*H1358,2)</f>
        <v>0</v>
      </c>
      <c r="K1358" s="219" t="s">
        <v>239</v>
      </c>
      <c r="L1358" s="45"/>
      <c r="M1358" s="224" t="s">
        <v>1</v>
      </c>
      <c r="N1358" s="225" t="s">
        <v>43</v>
      </c>
      <c r="O1358" s="92"/>
      <c r="P1358" s="226">
        <f>O1358*H1358</f>
        <v>0</v>
      </c>
      <c r="Q1358" s="226">
        <v>0</v>
      </c>
      <c r="R1358" s="226">
        <f>Q1358*H1358</f>
        <v>0</v>
      </c>
      <c r="S1358" s="226">
        <v>0</v>
      </c>
      <c r="T1358" s="227">
        <f>S1358*H1358</f>
        <v>0</v>
      </c>
      <c r="U1358" s="39"/>
      <c r="V1358" s="39"/>
      <c r="W1358" s="39"/>
      <c r="X1358" s="39"/>
      <c r="Y1358" s="39"/>
      <c r="Z1358" s="39"/>
      <c r="AA1358" s="39"/>
      <c r="AB1358" s="39"/>
      <c r="AC1358" s="39"/>
      <c r="AD1358" s="39"/>
      <c r="AE1358" s="39"/>
      <c r="AR1358" s="228" t="s">
        <v>318</v>
      </c>
      <c r="AT1358" s="228" t="s">
        <v>236</v>
      </c>
      <c r="AU1358" s="228" t="s">
        <v>88</v>
      </c>
      <c r="AY1358" s="18" t="s">
        <v>234</v>
      </c>
      <c r="BE1358" s="229">
        <f>IF(N1358="základní",J1358,0)</f>
        <v>0</v>
      </c>
      <c r="BF1358" s="229">
        <f>IF(N1358="snížená",J1358,0)</f>
        <v>0</v>
      </c>
      <c r="BG1358" s="229">
        <f>IF(N1358="zákl. přenesená",J1358,0)</f>
        <v>0</v>
      </c>
      <c r="BH1358" s="229">
        <f>IF(N1358="sníž. přenesená",J1358,0)</f>
        <v>0</v>
      </c>
      <c r="BI1358" s="229">
        <f>IF(N1358="nulová",J1358,0)</f>
        <v>0</v>
      </c>
      <c r="BJ1358" s="18" t="s">
        <v>86</v>
      </c>
      <c r="BK1358" s="229">
        <f>ROUND(I1358*H1358,2)</f>
        <v>0</v>
      </c>
      <c r="BL1358" s="18" t="s">
        <v>318</v>
      </c>
      <c r="BM1358" s="228" t="s">
        <v>2250</v>
      </c>
    </row>
    <row r="1359" s="12" customFormat="1" ht="22.8" customHeight="1">
      <c r="A1359" s="12"/>
      <c r="B1359" s="201"/>
      <c r="C1359" s="202"/>
      <c r="D1359" s="203" t="s">
        <v>77</v>
      </c>
      <c r="E1359" s="215" t="s">
        <v>2251</v>
      </c>
      <c r="F1359" s="215" t="s">
        <v>2252</v>
      </c>
      <c r="G1359" s="202"/>
      <c r="H1359" s="202"/>
      <c r="I1359" s="205"/>
      <c r="J1359" s="216">
        <f>BK1359</f>
        <v>0</v>
      </c>
      <c r="K1359" s="202"/>
      <c r="L1359" s="207"/>
      <c r="M1359" s="208"/>
      <c r="N1359" s="209"/>
      <c r="O1359" s="209"/>
      <c r="P1359" s="210">
        <f>SUM(P1360:P1462)</f>
        <v>0</v>
      </c>
      <c r="Q1359" s="209"/>
      <c r="R1359" s="210">
        <f>SUM(R1360:R1462)</f>
        <v>2.4764976000000001</v>
      </c>
      <c r="S1359" s="209"/>
      <c r="T1359" s="211">
        <f>SUM(T1360:T1462)</f>
        <v>0</v>
      </c>
      <c r="U1359" s="12"/>
      <c r="V1359" s="12"/>
      <c r="W1359" s="12"/>
      <c r="X1359" s="12"/>
      <c r="Y1359" s="12"/>
      <c r="Z1359" s="12"/>
      <c r="AA1359" s="12"/>
      <c r="AB1359" s="12"/>
      <c r="AC1359" s="12"/>
      <c r="AD1359" s="12"/>
      <c r="AE1359" s="12"/>
      <c r="AR1359" s="212" t="s">
        <v>88</v>
      </c>
      <c r="AT1359" s="213" t="s">
        <v>77</v>
      </c>
      <c r="AU1359" s="213" t="s">
        <v>86</v>
      </c>
      <c r="AY1359" s="212" t="s">
        <v>234</v>
      </c>
      <c r="BK1359" s="214">
        <f>SUM(BK1360:BK1462)</f>
        <v>0</v>
      </c>
    </row>
    <row r="1360" s="2" customFormat="1" ht="16.5" customHeight="1">
      <c r="A1360" s="39"/>
      <c r="B1360" s="40"/>
      <c r="C1360" s="217" t="s">
        <v>2253</v>
      </c>
      <c r="D1360" s="217" t="s">
        <v>236</v>
      </c>
      <c r="E1360" s="218" t="s">
        <v>2254</v>
      </c>
      <c r="F1360" s="219" t="s">
        <v>2255</v>
      </c>
      <c r="G1360" s="220" t="s">
        <v>131</v>
      </c>
      <c r="H1360" s="221">
        <v>74.146000000000001</v>
      </c>
      <c r="I1360" s="222"/>
      <c r="J1360" s="223">
        <f>ROUND(I1360*H1360,2)</f>
        <v>0</v>
      </c>
      <c r="K1360" s="219" t="s">
        <v>239</v>
      </c>
      <c r="L1360" s="45"/>
      <c r="M1360" s="224" t="s">
        <v>1</v>
      </c>
      <c r="N1360" s="225" t="s">
        <v>43</v>
      </c>
      <c r="O1360" s="92"/>
      <c r="P1360" s="226">
        <f>O1360*H1360</f>
        <v>0</v>
      </c>
      <c r="Q1360" s="226">
        <v>0</v>
      </c>
      <c r="R1360" s="226">
        <f>Q1360*H1360</f>
        <v>0</v>
      </c>
      <c r="S1360" s="226">
        <v>0</v>
      </c>
      <c r="T1360" s="227">
        <f>S1360*H1360</f>
        <v>0</v>
      </c>
      <c r="U1360" s="39"/>
      <c r="V1360" s="39"/>
      <c r="W1360" s="39"/>
      <c r="X1360" s="39"/>
      <c r="Y1360" s="39"/>
      <c r="Z1360" s="39"/>
      <c r="AA1360" s="39"/>
      <c r="AB1360" s="39"/>
      <c r="AC1360" s="39"/>
      <c r="AD1360" s="39"/>
      <c r="AE1360" s="39"/>
      <c r="AR1360" s="228" t="s">
        <v>318</v>
      </c>
      <c r="AT1360" s="228" t="s">
        <v>236</v>
      </c>
      <c r="AU1360" s="228" t="s">
        <v>88</v>
      </c>
      <c r="AY1360" s="18" t="s">
        <v>234</v>
      </c>
      <c r="BE1360" s="229">
        <f>IF(N1360="základní",J1360,0)</f>
        <v>0</v>
      </c>
      <c r="BF1360" s="229">
        <f>IF(N1360="snížená",J1360,0)</f>
        <v>0</v>
      </c>
      <c r="BG1360" s="229">
        <f>IF(N1360="zákl. přenesená",J1360,0)</f>
        <v>0</v>
      </c>
      <c r="BH1360" s="229">
        <f>IF(N1360="sníž. přenesená",J1360,0)</f>
        <v>0</v>
      </c>
      <c r="BI1360" s="229">
        <f>IF(N1360="nulová",J1360,0)</f>
        <v>0</v>
      </c>
      <c r="BJ1360" s="18" t="s">
        <v>86</v>
      </c>
      <c r="BK1360" s="229">
        <f>ROUND(I1360*H1360,2)</f>
        <v>0</v>
      </c>
      <c r="BL1360" s="18" t="s">
        <v>318</v>
      </c>
      <c r="BM1360" s="228" t="s">
        <v>2256</v>
      </c>
    </row>
    <row r="1361" s="13" customFormat="1">
      <c r="A1361" s="13"/>
      <c r="B1361" s="230"/>
      <c r="C1361" s="231"/>
      <c r="D1361" s="232" t="s">
        <v>242</v>
      </c>
      <c r="E1361" s="233" t="s">
        <v>1</v>
      </c>
      <c r="F1361" s="234" t="s">
        <v>123</v>
      </c>
      <c r="G1361" s="231"/>
      <c r="H1361" s="235">
        <v>74.146000000000001</v>
      </c>
      <c r="I1361" s="236"/>
      <c r="J1361" s="231"/>
      <c r="K1361" s="231"/>
      <c r="L1361" s="237"/>
      <c r="M1361" s="238"/>
      <c r="N1361" s="239"/>
      <c r="O1361" s="239"/>
      <c r="P1361" s="239"/>
      <c r="Q1361" s="239"/>
      <c r="R1361" s="239"/>
      <c r="S1361" s="239"/>
      <c r="T1361" s="240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1" t="s">
        <v>242</v>
      </c>
      <c r="AU1361" s="241" t="s">
        <v>88</v>
      </c>
      <c r="AV1361" s="13" t="s">
        <v>88</v>
      </c>
      <c r="AW1361" s="13" t="s">
        <v>34</v>
      </c>
      <c r="AX1361" s="13" t="s">
        <v>78</v>
      </c>
      <c r="AY1361" s="241" t="s">
        <v>234</v>
      </c>
    </row>
    <row r="1362" s="14" customFormat="1">
      <c r="A1362" s="14"/>
      <c r="B1362" s="242"/>
      <c r="C1362" s="243"/>
      <c r="D1362" s="232" t="s">
        <v>242</v>
      </c>
      <c r="E1362" s="244" t="s">
        <v>1</v>
      </c>
      <c r="F1362" s="245" t="s">
        <v>244</v>
      </c>
      <c r="G1362" s="243"/>
      <c r="H1362" s="246">
        <v>74.146000000000001</v>
      </c>
      <c r="I1362" s="247"/>
      <c r="J1362" s="243"/>
      <c r="K1362" s="243"/>
      <c r="L1362" s="248"/>
      <c r="M1362" s="249"/>
      <c r="N1362" s="250"/>
      <c r="O1362" s="250"/>
      <c r="P1362" s="250"/>
      <c r="Q1362" s="250"/>
      <c r="R1362" s="250"/>
      <c r="S1362" s="250"/>
      <c r="T1362" s="251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2" t="s">
        <v>242</v>
      </c>
      <c r="AU1362" s="252" t="s">
        <v>88</v>
      </c>
      <c r="AV1362" s="14" t="s">
        <v>240</v>
      </c>
      <c r="AW1362" s="14" t="s">
        <v>34</v>
      </c>
      <c r="AX1362" s="14" t="s">
        <v>86</v>
      </c>
      <c r="AY1362" s="252" t="s">
        <v>234</v>
      </c>
    </row>
    <row r="1363" s="2" customFormat="1" ht="16.5" customHeight="1">
      <c r="A1363" s="39"/>
      <c r="B1363" s="40"/>
      <c r="C1363" s="217" t="s">
        <v>2257</v>
      </c>
      <c r="D1363" s="217" t="s">
        <v>236</v>
      </c>
      <c r="E1363" s="218" t="s">
        <v>2258</v>
      </c>
      <c r="F1363" s="219" t="s">
        <v>2259</v>
      </c>
      <c r="G1363" s="220" t="s">
        <v>131</v>
      </c>
      <c r="H1363" s="221">
        <v>74.146000000000001</v>
      </c>
      <c r="I1363" s="222"/>
      <c r="J1363" s="223">
        <f>ROUND(I1363*H1363,2)</f>
        <v>0</v>
      </c>
      <c r="K1363" s="219" t="s">
        <v>239</v>
      </c>
      <c r="L1363" s="45"/>
      <c r="M1363" s="224" t="s">
        <v>1</v>
      </c>
      <c r="N1363" s="225" t="s">
        <v>43</v>
      </c>
      <c r="O1363" s="92"/>
      <c r="P1363" s="226">
        <f>O1363*H1363</f>
        <v>0</v>
      </c>
      <c r="Q1363" s="226">
        <v>0.00029999999999999997</v>
      </c>
      <c r="R1363" s="226">
        <f>Q1363*H1363</f>
        <v>0.022243799999999998</v>
      </c>
      <c r="S1363" s="226">
        <v>0</v>
      </c>
      <c r="T1363" s="227">
        <f>S1363*H1363</f>
        <v>0</v>
      </c>
      <c r="U1363" s="39"/>
      <c r="V1363" s="39"/>
      <c r="W1363" s="39"/>
      <c r="X1363" s="39"/>
      <c r="Y1363" s="39"/>
      <c r="Z1363" s="39"/>
      <c r="AA1363" s="39"/>
      <c r="AB1363" s="39"/>
      <c r="AC1363" s="39"/>
      <c r="AD1363" s="39"/>
      <c r="AE1363" s="39"/>
      <c r="AR1363" s="228" t="s">
        <v>318</v>
      </c>
      <c r="AT1363" s="228" t="s">
        <v>236</v>
      </c>
      <c r="AU1363" s="228" t="s">
        <v>88</v>
      </c>
      <c r="AY1363" s="18" t="s">
        <v>234</v>
      </c>
      <c r="BE1363" s="229">
        <f>IF(N1363="základní",J1363,0)</f>
        <v>0</v>
      </c>
      <c r="BF1363" s="229">
        <f>IF(N1363="snížená",J1363,0)</f>
        <v>0</v>
      </c>
      <c r="BG1363" s="229">
        <f>IF(N1363="zákl. přenesená",J1363,0)</f>
        <v>0</v>
      </c>
      <c r="BH1363" s="229">
        <f>IF(N1363="sníž. přenesená",J1363,0)</f>
        <v>0</v>
      </c>
      <c r="BI1363" s="229">
        <f>IF(N1363="nulová",J1363,0)</f>
        <v>0</v>
      </c>
      <c r="BJ1363" s="18" t="s">
        <v>86</v>
      </c>
      <c r="BK1363" s="229">
        <f>ROUND(I1363*H1363,2)</f>
        <v>0</v>
      </c>
      <c r="BL1363" s="18" t="s">
        <v>318</v>
      </c>
      <c r="BM1363" s="228" t="s">
        <v>2260</v>
      </c>
    </row>
    <row r="1364" s="13" customFormat="1">
      <c r="A1364" s="13"/>
      <c r="B1364" s="230"/>
      <c r="C1364" s="231"/>
      <c r="D1364" s="232" t="s">
        <v>242</v>
      </c>
      <c r="E1364" s="233" t="s">
        <v>1</v>
      </c>
      <c r="F1364" s="234" t="s">
        <v>123</v>
      </c>
      <c r="G1364" s="231"/>
      <c r="H1364" s="235">
        <v>74.146000000000001</v>
      </c>
      <c r="I1364" s="236"/>
      <c r="J1364" s="231"/>
      <c r="K1364" s="231"/>
      <c r="L1364" s="237"/>
      <c r="M1364" s="238"/>
      <c r="N1364" s="239"/>
      <c r="O1364" s="239"/>
      <c r="P1364" s="239"/>
      <c r="Q1364" s="239"/>
      <c r="R1364" s="239"/>
      <c r="S1364" s="239"/>
      <c r="T1364" s="240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1" t="s">
        <v>242</v>
      </c>
      <c r="AU1364" s="241" t="s">
        <v>88</v>
      </c>
      <c r="AV1364" s="13" t="s">
        <v>88</v>
      </c>
      <c r="AW1364" s="13" t="s">
        <v>34</v>
      </c>
      <c r="AX1364" s="13" t="s">
        <v>78</v>
      </c>
      <c r="AY1364" s="241" t="s">
        <v>234</v>
      </c>
    </row>
    <row r="1365" s="14" customFormat="1">
      <c r="A1365" s="14"/>
      <c r="B1365" s="242"/>
      <c r="C1365" s="243"/>
      <c r="D1365" s="232" t="s">
        <v>242</v>
      </c>
      <c r="E1365" s="244" t="s">
        <v>1</v>
      </c>
      <c r="F1365" s="245" t="s">
        <v>244</v>
      </c>
      <c r="G1365" s="243"/>
      <c r="H1365" s="246">
        <v>74.146000000000001</v>
      </c>
      <c r="I1365" s="247"/>
      <c r="J1365" s="243"/>
      <c r="K1365" s="243"/>
      <c r="L1365" s="248"/>
      <c r="M1365" s="249"/>
      <c r="N1365" s="250"/>
      <c r="O1365" s="250"/>
      <c r="P1365" s="250"/>
      <c r="Q1365" s="250"/>
      <c r="R1365" s="250"/>
      <c r="S1365" s="250"/>
      <c r="T1365" s="251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2" t="s">
        <v>242</v>
      </c>
      <c r="AU1365" s="252" t="s">
        <v>88</v>
      </c>
      <c r="AV1365" s="14" t="s">
        <v>240</v>
      </c>
      <c r="AW1365" s="14" t="s">
        <v>34</v>
      </c>
      <c r="AX1365" s="14" t="s">
        <v>86</v>
      </c>
      <c r="AY1365" s="252" t="s">
        <v>234</v>
      </c>
    </row>
    <row r="1366" s="2" customFormat="1" ht="16.5" customHeight="1">
      <c r="A1366" s="39"/>
      <c r="B1366" s="40"/>
      <c r="C1366" s="217" t="s">
        <v>2261</v>
      </c>
      <c r="D1366" s="217" t="s">
        <v>236</v>
      </c>
      <c r="E1366" s="218" t="s">
        <v>2262</v>
      </c>
      <c r="F1366" s="219" t="s">
        <v>2263</v>
      </c>
      <c r="G1366" s="220" t="s">
        <v>131</v>
      </c>
      <c r="H1366" s="221">
        <v>74.146000000000001</v>
      </c>
      <c r="I1366" s="222"/>
      <c r="J1366" s="223">
        <f>ROUND(I1366*H1366,2)</f>
        <v>0</v>
      </c>
      <c r="K1366" s="219" t="s">
        <v>239</v>
      </c>
      <c r="L1366" s="45"/>
      <c r="M1366" s="224" t="s">
        <v>1</v>
      </c>
      <c r="N1366" s="225" t="s">
        <v>43</v>
      </c>
      <c r="O1366" s="92"/>
      <c r="P1366" s="226">
        <f>O1366*H1366</f>
        <v>0</v>
      </c>
      <c r="Q1366" s="226">
        <v>0.0044999999999999997</v>
      </c>
      <c r="R1366" s="226">
        <f>Q1366*H1366</f>
        <v>0.33365699999999998</v>
      </c>
      <c r="S1366" s="226">
        <v>0</v>
      </c>
      <c r="T1366" s="227">
        <f>S1366*H1366</f>
        <v>0</v>
      </c>
      <c r="U1366" s="39"/>
      <c r="V1366" s="39"/>
      <c r="W1366" s="39"/>
      <c r="X1366" s="39"/>
      <c r="Y1366" s="39"/>
      <c r="Z1366" s="39"/>
      <c r="AA1366" s="39"/>
      <c r="AB1366" s="39"/>
      <c r="AC1366" s="39"/>
      <c r="AD1366" s="39"/>
      <c r="AE1366" s="39"/>
      <c r="AR1366" s="228" t="s">
        <v>318</v>
      </c>
      <c r="AT1366" s="228" t="s">
        <v>236</v>
      </c>
      <c r="AU1366" s="228" t="s">
        <v>88</v>
      </c>
      <c r="AY1366" s="18" t="s">
        <v>234</v>
      </c>
      <c r="BE1366" s="229">
        <f>IF(N1366="základní",J1366,0)</f>
        <v>0</v>
      </c>
      <c r="BF1366" s="229">
        <f>IF(N1366="snížená",J1366,0)</f>
        <v>0</v>
      </c>
      <c r="BG1366" s="229">
        <f>IF(N1366="zákl. přenesená",J1366,0)</f>
        <v>0</v>
      </c>
      <c r="BH1366" s="229">
        <f>IF(N1366="sníž. přenesená",J1366,0)</f>
        <v>0</v>
      </c>
      <c r="BI1366" s="229">
        <f>IF(N1366="nulová",J1366,0)</f>
        <v>0</v>
      </c>
      <c r="BJ1366" s="18" t="s">
        <v>86</v>
      </c>
      <c r="BK1366" s="229">
        <f>ROUND(I1366*H1366,2)</f>
        <v>0</v>
      </c>
      <c r="BL1366" s="18" t="s">
        <v>318</v>
      </c>
      <c r="BM1366" s="228" t="s">
        <v>2264</v>
      </c>
    </row>
    <row r="1367" s="13" customFormat="1">
      <c r="A1367" s="13"/>
      <c r="B1367" s="230"/>
      <c r="C1367" s="231"/>
      <c r="D1367" s="232" t="s">
        <v>242</v>
      </c>
      <c r="E1367" s="233" t="s">
        <v>1</v>
      </c>
      <c r="F1367" s="234" t="s">
        <v>123</v>
      </c>
      <c r="G1367" s="231"/>
      <c r="H1367" s="235">
        <v>74.146000000000001</v>
      </c>
      <c r="I1367" s="236"/>
      <c r="J1367" s="231"/>
      <c r="K1367" s="231"/>
      <c r="L1367" s="237"/>
      <c r="M1367" s="238"/>
      <c r="N1367" s="239"/>
      <c r="O1367" s="239"/>
      <c r="P1367" s="239"/>
      <c r="Q1367" s="239"/>
      <c r="R1367" s="239"/>
      <c r="S1367" s="239"/>
      <c r="T1367" s="240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1" t="s">
        <v>242</v>
      </c>
      <c r="AU1367" s="241" t="s">
        <v>88</v>
      </c>
      <c r="AV1367" s="13" t="s">
        <v>88</v>
      </c>
      <c r="AW1367" s="13" t="s">
        <v>34</v>
      </c>
      <c r="AX1367" s="13" t="s">
        <v>78</v>
      </c>
      <c r="AY1367" s="241" t="s">
        <v>234</v>
      </c>
    </row>
    <row r="1368" s="14" customFormat="1">
      <c r="A1368" s="14"/>
      <c r="B1368" s="242"/>
      <c r="C1368" s="243"/>
      <c r="D1368" s="232" t="s">
        <v>242</v>
      </c>
      <c r="E1368" s="244" t="s">
        <v>1</v>
      </c>
      <c r="F1368" s="245" t="s">
        <v>244</v>
      </c>
      <c r="G1368" s="243"/>
      <c r="H1368" s="246">
        <v>74.146000000000001</v>
      </c>
      <c r="I1368" s="247"/>
      <c r="J1368" s="243"/>
      <c r="K1368" s="243"/>
      <c r="L1368" s="248"/>
      <c r="M1368" s="249"/>
      <c r="N1368" s="250"/>
      <c r="O1368" s="250"/>
      <c r="P1368" s="250"/>
      <c r="Q1368" s="250"/>
      <c r="R1368" s="250"/>
      <c r="S1368" s="250"/>
      <c r="T1368" s="251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2" t="s">
        <v>242</v>
      </c>
      <c r="AU1368" s="252" t="s">
        <v>88</v>
      </c>
      <c r="AV1368" s="14" t="s">
        <v>240</v>
      </c>
      <c r="AW1368" s="14" t="s">
        <v>34</v>
      </c>
      <c r="AX1368" s="14" t="s">
        <v>86</v>
      </c>
      <c r="AY1368" s="252" t="s">
        <v>234</v>
      </c>
    </row>
    <row r="1369" s="2" customFormat="1" ht="24.15" customHeight="1">
      <c r="A1369" s="39"/>
      <c r="B1369" s="40"/>
      <c r="C1369" s="217" t="s">
        <v>2265</v>
      </c>
      <c r="D1369" s="217" t="s">
        <v>236</v>
      </c>
      <c r="E1369" s="218" t="s">
        <v>2266</v>
      </c>
      <c r="F1369" s="219" t="s">
        <v>2267</v>
      </c>
      <c r="G1369" s="220" t="s">
        <v>131</v>
      </c>
      <c r="H1369" s="221">
        <v>74.146000000000001</v>
      </c>
      <c r="I1369" s="222"/>
      <c r="J1369" s="223">
        <f>ROUND(I1369*H1369,2)</f>
        <v>0</v>
      </c>
      <c r="K1369" s="219" t="s">
        <v>239</v>
      </c>
      <c r="L1369" s="45"/>
      <c r="M1369" s="224" t="s">
        <v>1</v>
      </c>
      <c r="N1369" s="225" t="s">
        <v>43</v>
      </c>
      <c r="O1369" s="92"/>
      <c r="P1369" s="226">
        <f>O1369*H1369</f>
        <v>0</v>
      </c>
      <c r="Q1369" s="226">
        <v>0.0014499999999999999</v>
      </c>
      <c r="R1369" s="226">
        <f>Q1369*H1369</f>
        <v>0.10751169999999999</v>
      </c>
      <c r="S1369" s="226">
        <v>0</v>
      </c>
      <c r="T1369" s="227">
        <f>S1369*H1369</f>
        <v>0</v>
      </c>
      <c r="U1369" s="39"/>
      <c r="V1369" s="39"/>
      <c r="W1369" s="39"/>
      <c r="X1369" s="39"/>
      <c r="Y1369" s="39"/>
      <c r="Z1369" s="39"/>
      <c r="AA1369" s="39"/>
      <c r="AB1369" s="39"/>
      <c r="AC1369" s="39"/>
      <c r="AD1369" s="39"/>
      <c r="AE1369" s="39"/>
      <c r="AR1369" s="228" t="s">
        <v>318</v>
      </c>
      <c r="AT1369" s="228" t="s">
        <v>236</v>
      </c>
      <c r="AU1369" s="228" t="s">
        <v>88</v>
      </c>
      <c r="AY1369" s="18" t="s">
        <v>234</v>
      </c>
      <c r="BE1369" s="229">
        <f>IF(N1369="základní",J1369,0)</f>
        <v>0</v>
      </c>
      <c r="BF1369" s="229">
        <f>IF(N1369="snížená",J1369,0)</f>
        <v>0</v>
      </c>
      <c r="BG1369" s="229">
        <f>IF(N1369="zákl. přenesená",J1369,0)</f>
        <v>0</v>
      </c>
      <c r="BH1369" s="229">
        <f>IF(N1369="sníž. přenesená",J1369,0)</f>
        <v>0</v>
      </c>
      <c r="BI1369" s="229">
        <f>IF(N1369="nulová",J1369,0)</f>
        <v>0</v>
      </c>
      <c r="BJ1369" s="18" t="s">
        <v>86</v>
      </c>
      <c r="BK1369" s="229">
        <f>ROUND(I1369*H1369,2)</f>
        <v>0</v>
      </c>
      <c r="BL1369" s="18" t="s">
        <v>318</v>
      </c>
      <c r="BM1369" s="228" t="s">
        <v>2268</v>
      </c>
    </row>
    <row r="1370" s="13" customFormat="1">
      <c r="A1370" s="13"/>
      <c r="B1370" s="230"/>
      <c r="C1370" s="231"/>
      <c r="D1370" s="232" t="s">
        <v>242</v>
      </c>
      <c r="E1370" s="233" t="s">
        <v>1</v>
      </c>
      <c r="F1370" s="234" t="s">
        <v>123</v>
      </c>
      <c r="G1370" s="231"/>
      <c r="H1370" s="235">
        <v>74.146000000000001</v>
      </c>
      <c r="I1370" s="236"/>
      <c r="J1370" s="231"/>
      <c r="K1370" s="231"/>
      <c r="L1370" s="237"/>
      <c r="M1370" s="238"/>
      <c r="N1370" s="239"/>
      <c r="O1370" s="239"/>
      <c r="P1370" s="239"/>
      <c r="Q1370" s="239"/>
      <c r="R1370" s="239"/>
      <c r="S1370" s="239"/>
      <c r="T1370" s="240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41" t="s">
        <v>242</v>
      </c>
      <c r="AU1370" s="241" t="s">
        <v>88</v>
      </c>
      <c r="AV1370" s="13" t="s">
        <v>88</v>
      </c>
      <c r="AW1370" s="13" t="s">
        <v>34</v>
      </c>
      <c r="AX1370" s="13" t="s">
        <v>78</v>
      </c>
      <c r="AY1370" s="241" t="s">
        <v>234</v>
      </c>
    </row>
    <row r="1371" s="14" customFormat="1">
      <c r="A1371" s="14"/>
      <c r="B1371" s="242"/>
      <c r="C1371" s="243"/>
      <c r="D1371" s="232" t="s">
        <v>242</v>
      </c>
      <c r="E1371" s="244" t="s">
        <v>1</v>
      </c>
      <c r="F1371" s="245" t="s">
        <v>244</v>
      </c>
      <c r="G1371" s="243"/>
      <c r="H1371" s="246">
        <v>74.146000000000001</v>
      </c>
      <c r="I1371" s="247"/>
      <c r="J1371" s="243"/>
      <c r="K1371" s="243"/>
      <c r="L1371" s="248"/>
      <c r="M1371" s="249"/>
      <c r="N1371" s="250"/>
      <c r="O1371" s="250"/>
      <c r="P1371" s="250"/>
      <c r="Q1371" s="250"/>
      <c r="R1371" s="250"/>
      <c r="S1371" s="250"/>
      <c r="T1371" s="251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2" t="s">
        <v>242</v>
      </c>
      <c r="AU1371" s="252" t="s">
        <v>88</v>
      </c>
      <c r="AV1371" s="14" t="s">
        <v>240</v>
      </c>
      <c r="AW1371" s="14" t="s">
        <v>34</v>
      </c>
      <c r="AX1371" s="14" t="s">
        <v>86</v>
      </c>
      <c r="AY1371" s="252" t="s">
        <v>234</v>
      </c>
    </row>
    <row r="1372" s="2" customFormat="1" ht="33" customHeight="1">
      <c r="A1372" s="39"/>
      <c r="B1372" s="40"/>
      <c r="C1372" s="217" t="s">
        <v>2269</v>
      </c>
      <c r="D1372" s="217" t="s">
        <v>236</v>
      </c>
      <c r="E1372" s="218" t="s">
        <v>2270</v>
      </c>
      <c r="F1372" s="219" t="s">
        <v>2271</v>
      </c>
      <c r="G1372" s="220" t="s">
        <v>131</v>
      </c>
      <c r="H1372" s="221">
        <v>74.146000000000001</v>
      </c>
      <c r="I1372" s="222"/>
      <c r="J1372" s="223">
        <f>ROUND(I1372*H1372,2)</f>
        <v>0</v>
      </c>
      <c r="K1372" s="219" t="s">
        <v>239</v>
      </c>
      <c r="L1372" s="45"/>
      <c r="M1372" s="224" t="s">
        <v>1</v>
      </c>
      <c r="N1372" s="225" t="s">
        <v>43</v>
      </c>
      <c r="O1372" s="92"/>
      <c r="P1372" s="226">
        <f>O1372*H1372</f>
        <v>0</v>
      </c>
      <c r="Q1372" s="226">
        <v>0.0049500000000000004</v>
      </c>
      <c r="R1372" s="226">
        <f>Q1372*H1372</f>
        <v>0.36702270000000004</v>
      </c>
      <c r="S1372" s="226">
        <v>0</v>
      </c>
      <c r="T1372" s="227">
        <f>S1372*H1372</f>
        <v>0</v>
      </c>
      <c r="U1372" s="39"/>
      <c r="V1372" s="39"/>
      <c r="W1372" s="39"/>
      <c r="X1372" s="39"/>
      <c r="Y1372" s="39"/>
      <c r="Z1372" s="39"/>
      <c r="AA1372" s="39"/>
      <c r="AB1372" s="39"/>
      <c r="AC1372" s="39"/>
      <c r="AD1372" s="39"/>
      <c r="AE1372" s="39"/>
      <c r="AR1372" s="228" t="s">
        <v>318</v>
      </c>
      <c r="AT1372" s="228" t="s">
        <v>236</v>
      </c>
      <c r="AU1372" s="228" t="s">
        <v>88</v>
      </c>
      <c r="AY1372" s="18" t="s">
        <v>234</v>
      </c>
      <c r="BE1372" s="229">
        <f>IF(N1372="základní",J1372,0)</f>
        <v>0</v>
      </c>
      <c r="BF1372" s="229">
        <f>IF(N1372="snížená",J1372,0)</f>
        <v>0</v>
      </c>
      <c r="BG1372" s="229">
        <f>IF(N1372="zákl. přenesená",J1372,0)</f>
        <v>0</v>
      </c>
      <c r="BH1372" s="229">
        <f>IF(N1372="sníž. přenesená",J1372,0)</f>
        <v>0</v>
      </c>
      <c r="BI1372" s="229">
        <f>IF(N1372="nulová",J1372,0)</f>
        <v>0</v>
      </c>
      <c r="BJ1372" s="18" t="s">
        <v>86</v>
      </c>
      <c r="BK1372" s="229">
        <f>ROUND(I1372*H1372,2)</f>
        <v>0</v>
      </c>
      <c r="BL1372" s="18" t="s">
        <v>318</v>
      </c>
      <c r="BM1372" s="228" t="s">
        <v>2272</v>
      </c>
    </row>
    <row r="1373" s="16" customFormat="1">
      <c r="A1373" s="16"/>
      <c r="B1373" s="264"/>
      <c r="C1373" s="265"/>
      <c r="D1373" s="232" t="s">
        <v>242</v>
      </c>
      <c r="E1373" s="266" t="s">
        <v>1</v>
      </c>
      <c r="F1373" s="267" t="s">
        <v>480</v>
      </c>
      <c r="G1373" s="265"/>
      <c r="H1373" s="266" t="s">
        <v>1</v>
      </c>
      <c r="I1373" s="268"/>
      <c r="J1373" s="265"/>
      <c r="K1373" s="265"/>
      <c r="L1373" s="269"/>
      <c r="M1373" s="270"/>
      <c r="N1373" s="271"/>
      <c r="O1373" s="271"/>
      <c r="P1373" s="271"/>
      <c r="Q1373" s="271"/>
      <c r="R1373" s="271"/>
      <c r="S1373" s="271"/>
      <c r="T1373" s="272"/>
      <c r="U1373" s="16"/>
      <c r="V1373" s="16"/>
      <c r="W1373" s="16"/>
      <c r="X1373" s="16"/>
      <c r="Y1373" s="16"/>
      <c r="Z1373" s="16"/>
      <c r="AA1373" s="16"/>
      <c r="AB1373" s="16"/>
      <c r="AC1373" s="16"/>
      <c r="AD1373" s="16"/>
      <c r="AE1373" s="16"/>
      <c r="AT1373" s="273" t="s">
        <v>242</v>
      </c>
      <c r="AU1373" s="273" t="s">
        <v>88</v>
      </c>
      <c r="AV1373" s="16" t="s">
        <v>86</v>
      </c>
      <c r="AW1373" s="16" t="s">
        <v>34</v>
      </c>
      <c r="AX1373" s="16" t="s">
        <v>78</v>
      </c>
      <c r="AY1373" s="273" t="s">
        <v>234</v>
      </c>
    </row>
    <row r="1374" s="13" customFormat="1">
      <c r="A1374" s="13"/>
      <c r="B1374" s="230"/>
      <c r="C1374" s="231"/>
      <c r="D1374" s="232" t="s">
        <v>242</v>
      </c>
      <c r="E1374" s="233" t="s">
        <v>1</v>
      </c>
      <c r="F1374" s="234" t="s">
        <v>2273</v>
      </c>
      <c r="G1374" s="231"/>
      <c r="H1374" s="235">
        <v>2.8799999999999999</v>
      </c>
      <c r="I1374" s="236"/>
      <c r="J1374" s="231"/>
      <c r="K1374" s="231"/>
      <c r="L1374" s="237"/>
      <c r="M1374" s="238"/>
      <c r="N1374" s="239"/>
      <c r="O1374" s="239"/>
      <c r="P1374" s="239"/>
      <c r="Q1374" s="239"/>
      <c r="R1374" s="239"/>
      <c r="S1374" s="239"/>
      <c r="T1374" s="240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1" t="s">
        <v>242</v>
      </c>
      <c r="AU1374" s="241" t="s">
        <v>88</v>
      </c>
      <c r="AV1374" s="13" t="s">
        <v>88</v>
      </c>
      <c r="AW1374" s="13" t="s">
        <v>34</v>
      </c>
      <c r="AX1374" s="13" t="s">
        <v>78</v>
      </c>
      <c r="AY1374" s="241" t="s">
        <v>234</v>
      </c>
    </row>
    <row r="1375" s="16" customFormat="1">
      <c r="A1375" s="16"/>
      <c r="B1375" s="264"/>
      <c r="C1375" s="265"/>
      <c r="D1375" s="232" t="s">
        <v>242</v>
      </c>
      <c r="E1375" s="266" t="s">
        <v>1</v>
      </c>
      <c r="F1375" s="267" t="s">
        <v>482</v>
      </c>
      <c r="G1375" s="265"/>
      <c r="H1375" s="266" t="s">
        <v>1</v>
      </c>
      <c r="I1375" s="268"/>
      <c r="J1375" s="265"/>
      <c r="K1375" s="265"/>
      <c r="L1375" s="269"/>
      <c r="M1375" s="270"/>
      <c r="N1375" s="271"/>
      <c r="O1375" s="271"/>
      <c r="P1375" s="271"/>
      <c r="Q1375" s="271"/>
      <c r="R1375" s="271"/>
      <c r="S1375" s="271"/>
      <c r="T1375" s="272"/>
      <c r="U1375" s="16"/>
      <c r="V1375" s="16"/>
      <c r="W1375" s="16"/>
      <c r="X1375" s="16"/>
      <c r="Y1375" s="16"/>
      <c r="Z1375" s="16"/>
      <c r="AA1375" s="16"/>
      <c r="AB1375" s="16"/>
      <c r="AC1375" s="16"/>
      <c r="AD1375" s="16"/>
      <c r="AE1375" s="16"/>
      <c r="AT1375" s="273" t="s">
        <v>242</v>
      </c>
      <c r="AU1375" s="273" t="s">
        <v>88</v>
      </c>
      <c r="AV1375" s="16" t="s">
        <v>86</v>
      </c>
      <c r="AW1375" s="16" t="s">
        <v>34</v>
      </c>
      <c r="AX1375" s="16" t="s">
        <v>78</v>
      </c>
      <c r="AY1375" s="273" t="s">
        <v>234</v>
      </c>
    </row>
    <row r="1376" s="13" customFormat="1">
      <c r="A1376" s="13"/>
      <c r="B1376" s="230"/>
      <c r="C1376" s="231"/>
      <c r="D1376" s="232" t="s">
        <v>242</v>
      </c>
      <c r="E1376" s="233" t="s">
        <v>1</v>
      </c>
      <c r="F1376" s="234" t="s">
        <v>2274</v>
      </c>
      <c r="G1376" s="231"/>
      <c r="H1376" s="235">
        <v>2.7200000000000002</v>
      </c>
      <c r="I1376" s="236"/>
      <c r="J1376" s="231"/>
      <c r="K1376" s="231"/>
      <c r="L1376" s="237"/>
      <c r="M1376" s="238"/>
      <c r="N1376" s="239"/>
      <c r="O1376" s="239"/>
      <c r="P1376" s="239"/>
      <c r="Q1376" s="239"/>
      <c r="R1376" s="239"/>
      <c r="S1376" s="239"/>
      <c r="T1376" s="240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41" t="s">
        <v>242</v>
      </c>
      <c r="AU1376" s="241" t="s">
        <v>88</v>
      </c>
      <c r="AV1376" s="13" t="s">
        <v>88</v>
      </c>
      <c r="AW1376" s="13" t="s">
        <v>34</v>
      </c>
      <c r="AX1376" s="13" t="s">
        <v>78</v>
      </c>
      <c r="AY1376" s="241" t="s">
        <v>234</v>
      </c>
    </row>
    <row r="1377" s="16" customFormat="1">
      <c r="A1377" s="16"/>
      <c r="B1377" s="264"/>
      <c r="C1377" s="265"/>
      <c r="D1377" s="232" t="s">
        <v>242</v>
      </c>
      <c r="E1377" s="266" t="s">
        <v>1</v>
      </c>
      <c r="F1377" s="267" t="s">
        <v>484</v>
      </c>
      <c r="G1377" s="265"/>
      <c r="H1377" s="266" t="s">
        <v>1</v>
      </c>
      <c r="I1377" s="268"/>
      <c r="J1377" s="265"/>
      <c r="K1377" s="265"/>
      <c r="L1377" s="269"/>
      <c r="M1377" s="270"/>
      <c r="N1377" s="271"/>
      <c r="O1377" s="271"/>
      <c r="P1377" s="271"/>
      <c r="Q1377" s="271"/>
      <c r="R1377" s="271"/>
      <c r="S1377" s="271"/>
      <c r="T1377" s="272"/>
      <c r="U1377" s="16"/>
      <c r="V1377" s="16"/>
      <c r="W1377" s="16"/>
      <c r="X1377" s="16"/>
      <c r="Y1377" s="16"/>
      <c r="Z1377" s="16"/>
      <c r="AA1377" s="16"/>
      <c r="AB1377" s="16"/>
      <c r="AC1377" s="16"/>
      <c r="AD1377" s="16"/>
      <c r="AE1377" s="16"/>
      <c r="AT1377" s="273" t="s">
        <v>242</v>
      </c>
      <c r="AU1377" s="273" t="s">
        <v>88</v>
      </c>
      <c r="AV1377" s="16" t="s">
        <v>86</v>
      </c>
      <c r="AW1377" s="16" t="s">
        <v>34</v>
      </c>
      <c r="AX1377" s="16" t="s">
        <v>78</v>
      </c>
      <c r="AY1377" s="273" t="s">
        <v>234</v>
      </c>
    </row>
    <row r="1378" s="13" customFormat="1">
      <c r="A1378" s="13"/>
      <c r="B1378" s="230"/>
      <c r="C1378" s="231"/>
      <c r="D1378" s="232" t="s">
        <v>242</v>
      </c>
      <c r="E1378" s="233" t="s">
        <v>1</v>
      </c>
      <c r="F1378" s="234" t="s">
        <v>2275</v>
      </c>
      <c r="G1378" s="231"/>
      <c r="H1378" s="235">
        <v>7.6799999999999997</v>
      </c>
      <c r="I1378" s="236"/>
      <c r="J1378" s="231"/>
      <c r="K1378" s="231"/>
      <c r="L1378" s="237"/>
      <c r="M1378" s="238"/>
      <c r="N1378" s="239"/>
      <c r="O1378" s="239"/>
      <c r="P1378" s="239"/>
      <c r="Q1378" s="239"/>
      <c r="R1378" s="239"/>
      <c r="S1378" s="239"/>
      <c r="T1378" s="240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41" t="s">
        <v>242</v>
      </c>
      <c r="AU1378" s="241" t="s">
        <v>88</v>
      </c>
      <c r="AV1378" s="13" t="s">
        <v>88</v>
      </c>
      <c r="AW1378" s="13" t="s">
        <v>34</v>
      </c>
      <c r="AX1378" s="13" t="s">
        <v>78</v>
      </c>
      <c r="AY1378" s="241" t="s">
        <v>234</v>
      </c>
    </row>
    <row r="1379" s="16" customFormat="1">
      <c r="A1379" s="16"/>
      <c r="B1379" s="264"/>
      <c r="C1379" s="265"/>
      <c r="D1379" s="232" t="s">
        <v>242</v>
      </c>
      <c r="E1379" s="266" t="s">
        <v>1</v>
      </c>
      <c r="F1379" s="267" t="s">
        <v>486</v>
      </c>
      <c r="G1379" s="265"/>
      <c r="H1379" s="266" t="s">
        <v>1</v>
      </c>
      <c r="I1379" s="268"/>
      <c r="J1379" s="265"/>
      <c r="K1379" s="265"/>
      <c r="L1379" s="269"/>
      <c r="M1379" s="270"/>
      <c r="N1379" s="271"/>
      <c r="O1379" s="271"/>
      <c r="P1379" s="271"/>
      <c r="Q1379" s="271"/>
      <c r="R1379" s="271"/>
      <c r="S1379" s="271"/>
      <c r="T1379" s="272"/>
      <c r="U1379" s="16"/>
      <c r="V1379" s="16"/>
      <c r="W1379" s="16"/>
      <c r="X1379" s="16"/>
      <c r="Y1379" s="16"/>
      <c r="Z1379" s="16"/>
      <c r="AA1379" s="16"/>
      <c r="AB1379" s="16"/>
      <c r="AC1379" s="16"/>
      <c r="AD1379" s="16"/>
      <c r="AE1379" s="16"/>
      <c r="AT1379" s="273" t="s">
        <v>242</v>
      </c>
      <c r="AU1379" s="273" t="s">
        <v>88</v>
      </c>
      <c r="AV1379" s="16" t="s">
        <v>86</v>
      </c>
      <c r="AW1379" s="16" t="s">
        <v>34</v>
      </c>
      <c r="AX1379" s="16" t="s">
        <v>78</v>
      </c>
      <c r="AY1379" s="273" t="s">
        <v>234</v>
      </c>
    </row>
    <row r="1380" s="13" customFormat="1">
      <c r="A1380" s="13"/>
      <c r="B1380" s="230"/>
      <c r="C1380" s="231"/>
      <c r="D1380" s="232" t="s">
        <v>242</v>
      </c>
      <c r="E1380" s="233" t="s">
        <v>1</v>
      </c>
      <c r="F1380" s="234" t="s">
        <v>2276</v>
      </c>
      <c r="G1380" s="231"/>
      <c r="H1380" s="235">
        <v>11</v>
      </c>
      <c r="I1380" s="236"/>
      <c r="J1380" s="231"/>
      <c r="K1380" s="231"/>
      <c r="L1380" s="237"/>
      <c r="M1380" s="238"/>
      <c r="N1380" s="239"/>
      <c r="O1380" s="239"/>
      <c r="P1380" s="239"/>
      <c r="Q1380" s="239"/>
      <c r="R1380" s="239"/>
      <c r="S1380" s="239"/>
      <c r="T1380" s="240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1" t="s">
        <v>242</v>
      </c>
      <c r="AU1380" s="241" t="s">
        <v>88</v>
      </c>
      <c r="AV1380" s="13" t="s">
        <v>88</v>
      </c>
      <c r="AW1380" s="13" t="s">
        <v>34</v>
      </c>
      <c r="AX1380" s="13" t="s">
        <v>78</v>
      </c>
      <c r="AY1380" s="241" t="s">
        <v>234</v>
      </c>
    </row>
    <row r="1381" s="13" customFormat="1">
      <c r="A1381" s="13"/>
      <c r="B1381" s="230"/>
      <c r="C1381" s="231"/>
      <c r="D1381" s="232" t="s">
        <v>242</v>
      </c>
      <c r="E1381" s="233" t="s">
        <v>1</v>
      </c>
      <c r="F1381" s="234" t="s">
        <v>2277</v>
      </c>
      <c r="G1381" s="231"/>
      <c r="H1381" s="235">
        <v>-4.7999999999999998</v>
      </c>
      <c r="I1381" s="236"/>
      <c r="J1381" s="231"/>
      <c r="K1381" s="231"/>
      <c r="L1381" s="237"/>
      <c r="M1381" s="238"/>
      <c r="N1381" s="239"/>
      <c r="O1381" s="239"/>
      <c r="P1381" s="239"/>
      <c r="Q1381" s="239"/>
      <c r="R1381" s="239"/>
      <c r="S1381" s="239"/>
      <c r="T1381" s="240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1" t="s">
        <v>242</v>
      </c>
      <c r="AU1381" s="241" t="s">
        <v>88</v>
      </c>
      <c r="AV1381" s="13" t="s">
        <v>88</v>
      </c>
      <c r="AW1381" s="13" t="s">
        <v>34</v>
      </c>
      <c r="AX1381" s="13" t="s">
        <v>78</v>
      </c>
      <c r="AY1381" s="241" t="s">
        <v>234</v>
      </c>
    </row>
    <row r="1382" s="16" customFormat="1">
      <c r="A1382" s="16"/>
      <c r="B1382" s="264"/>
      <c r="C1382" s="265"/>
      <c r="D1382" s="232" t="s">
        <v>242</v>
      </c>
      <c r="E1382" s="266" t="s">
        <v>1</v>
      </c>
      <c r="F1382" s="267" t="s">
        <v>2278</v>
      </c>
      <c r="G1382" s="265"/>
      <c r="H1382" s="266" t="s">
        <v>1</v>
      </c>
      <c r="I1382" s="268"/>
      <c r="J1382" s="265"/>
      <c r="K1382" s="265"/>
      <c r="L1382" s="269"/>
      <c r="M1382" s="270"/>
      <c r="N1382" s="271"/>
      <c r="O1382" s="271"/>
      <c r="P1382" s="271"/>
      <c r="Q1382" s="271"/>
      <c r="R1382" s="271"/>
      <c r="S1382" s="271"/>
      <c r="T1382" s="272"/>
      <c r="U1382" s="16"/>
      <c r="V1382" s="16"/>
      <c r="W1382" s="16"/>
      <c r="X1382" s="16"/>
      <c r="Y1382" s="16"/>
      <c r="Z1382" s="16"/>
      <c r="AA1382" s="16"/>
      <c r="AB1382" s="16"/>
      <c r="AC1382" s="16"/>
      <c r="AD1382" s="16"/>
      <c r="AE1382" s="16"/>
      <c r="AT1382" s="273" t="s">
        <v>242</v>
      </c>
      <c r="AU1382" s="273" t="s">
        <v>88</v>
      </c>
      <c r="AV1382" s="16" t="s">
        <v>86</v>
      </c>
      <c r="AW1382" s="16" t="s">
        <v>34</v>
      </c>
      <c r="AX1382" s="16" t="s">
        <v>78</v>
      </c>
      <c r="AY1382" s="273" t="s">
        <v>234</v>
      </c>
    </row>
    <row r="1383" s="13" customFormat="1">
      <c r="A1383" s="13"/>
      <c r="B1383" s="230"/>
      <c r="C1383" s="231"/>
      <c r="D1383" s="232" t="s">
        <v>242</v>
      </c>
      <c r="E1383" s="233" t="s">
        <v>1</v>
      </c>
      <c r="F1383" s="234" t="s">
        <v>2279</v>
      </c>
      <c r="G1383" s="231"/>
      <c r="H1383" s="235">
        <v>17.379999999999999</v>
      </c>
      <c r="I1383" s="236"/>
      <c r="J1383" s="231"/>
      <c r="K1383" s="231"/>
      <c r="L1383" s="237"/>
      <c r="M1383" s="238"/>
      <c r="N1383" s="239"/>
      <c r="O1383" s="239"/>
      <c r="P1383" s="239"/>
      <c r="Q1383" s="239"/>
      <c r="R1383" s="239"/>
      <c r="S1383" s="239"/>
      <c r="T1383" s="240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41" t="s">
        <v>242</v>
      </c>
      <c r="AU1383" s="241" t="s">
        <v>88</v>
      </c>
      <c r="AV1383" s="13" t="s">
        <v>88</v>
      </c>
      <c r="AW1383" s="13" t="s">
        <v>34</v>
      </c>
      <c r="AX1383" s="13" t="s">
        <v>78</v>
      </c>
      <c r="AY1383" s="241" t="s">
        <v>234</v>
      </c>
    </row>
    <row r="1384" s="13" customFormat="1">
      <c r="A1384" s="13"/>
      <c r="B1384" s="230"/>
      <c r="C1384" s="231"/>
      <c r="D1384" s="232" t="s">
        <v>242</v>
      </c>
      <c r="E1384" s="233" t="s">
        <v>1</v>
      </c>
      <c r="F1384" s="234" t="s">
        <v>2280</v>
      </c>
      <c r="G1384" s="231"/>
      <c r="H1384" s="235">
        <v>0.35999999999999999</v>
      </c>
      <c r="I1384" s="236"/>
      <c r="J1384" s="231"/>
      <c r="K1384" s="231"/>
      <c r="L1384" s="237"/>
      <c r="M1384" s="238"/>
      <c r="N1384" s="239"/>
      <c r="O1384" s="239"/>
      <c r="P1384" s="239"/>
      <c r="Q1384" s="239"/>
      <c r="R1384" s="239"/>
      <c r="S1384" s="239"/>
      <c r="T1384" s="240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1" t="s">
        <v>242</v>
      </c>
      <c r="AU1384" s="241" t="s">
        <v>88</v>
      </c>
      <c r="AV1384" s="13" t="s">
        <v>88</v>
      </c>
      <c r="AW1384" s="13" t="s">
        <v>34</v>
      </c>
      <c r="AX1384" s="13" t="s">
        <v>78</v>
      </c>
      <c r="AY1384" s="241" t="s">
        <v>234</v>
      </c>
    </row>
    <row r="1385" s="13" customFormat="1">
      <c r="A1385" s="13"/>
      <c r="B1385" s="230"/>
      <c r="C1385" s="231"/>
      <c r="D1385" s="232" t="s">
        <v>242</v>
      </c>
      <c r="E1385" s="233" t="s">
        <v>1</v>
      </c>
      <c r="F1385" s="234" t="s">
        <v>2281</v>
      </c>
      <c r="G1385" s="231"/>
      <c r="H1385" s="235">
        <v>-5</v>
      </c>
      <c r="I1385" s="236"/>
      <c r="J1385" s="231"/>
      <c r="K1385" s="231"/>
      <c r="L1385" s="237"/>
      <c r="M1385" s="238"/>
      <c r="N1385" s="239"/>
      <c r="O1385" s="239"/>
      <c r="P1385" s="239"/>
      <c r="Q1385" s="239"/>
      <c r="R1385" s="239"/>
      <c r="S1385" s="239"/>
      <c r="T1385" s="240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1" t="s">
        <v>242</v>
      </c>
      <c r="AU1385" s="241" t="s">
        <v>88</v>
      </c>
      <c r="AV1385" s="13" t="s">
        <v>88</v>
      </c>
      <c r="AW1385" s="13" t="s">
        <v>34</v>
      </c>
      <c r="AX1385" s="13" t="s">
        <v>78</v>
      </c>
      <c r="AY1385" s="241" t="s">
        <v>234</v>
      </c>
    </row>
    <row r="1386" s="16" customFormat="1">
      <c r="A1386" s="16"/>
      <c r="B1386" s="264"/>
      <c r="C1386" s="265"/>
      <c r="D1386" s="232" t="s">
        <v>242</v>
      </c>
      <c r="E1386" s="266" t="s">
        <v>1</v>
      </c>
      <c r="F1386" s="267" t="s">
        <v>2282</v>
      </c>
      <c r="G1386" s="265"/>
      <c r="H1386" s="266" t="s">
        <v>1</v>
      </c>
      <c r="I1386" s="268"/>
      <c r="J1386" s="265"/>
      <c r="K1386" s="265"/>
      <c r="L1386" s="269"/>
      <c r="M1386" s="270"/>
      <c r="N1386" s="271"/>
      <c r="O1386" s="271"/>
      <c r="P1386" s="271"/>
      <c r="Q1386" s="271"/>
      <c r="R1386" s="271"/>
      <c r="S1386" s="271"/>
      <c r="T1386" s="272"/>
      <c r="U1386" s="16"/>
      <c r="V1386" s="16"/>
      <c r="W1386" s="16"/>
      <c r="X1386" s="16"/>
      <c r="Y1386" s="16"/>
      <c r="Z1386" s="16"/>
      <c r="AA1386" s="16"/>
      <c r="AB1386" s="16"/>
      <c r="AC1386" s="16"/>
      <c r="AD1386" s="16"/>
      <c r="AE1386" s="16"/>
      <c r="AT1386" s="273" t="s">
        <v>242</v>
      </c>
      <c r="AU1386" s="273" t="s">
        <v>88</v>
      </c>
      <c r="AV1386" s="16" t="s">
        <v>86</v>
      </c>
      <c r="AW1386" s="16" t="s">
        <v>34</v>
      </c>
      <c r="AX1386" s="16" t="s">
        <v>78</v>
      </c>
      <c r="AY1386" s="273" t="s">
        <v>234</v>
      </c>
    </row>
    <row r="1387" s="13" customFormat="1">
      <c r="A1387" s="13"/>
      <c r="B1387" s="230"/>
      <c r="C1387" s="231"/>
      <c r="D1387" s="232" t="s">
        <v>242</v>
      </c>
      <c r="E1387" s="233" t="s">
        <v>1</v>
      </c>
      <c r="F1387" s="234" t="s">
        <v>2276</v>
      </c>
      <c r="G1387" s="231"/>
      <c r="H1387" s="235">
        <v>11</v>
      </c>
      <c r="I1387" s="236"/>
      <c r="J1387" s="231"/>
      <c r="K1387" s="231"/>
      <c r="L1387" s="237"/>
      <c r="M1387" s="238"/>
      <c r="N1387" s="239"/>
      <c r="O1387" s="239"/>
      <c r="P1387" s="239"/>
      <c r="Q1387" s="239"/>
      <c r="R1387" s="239"/>
      <c r="S1387" s="239"/>
      <c r="T1387" s="240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41" t="s">
        <v>242</v>
      </c>
      <c r="AU1387" s="241" t="s">
        <v>88</v>
      </c>
      <c r="AV1387" s="13" t="s">
        <v>88</v>
      </c>
      <c r="AW1387" s="13" t="s">
        <v>34</v>
      </c>
      <c r="AX1387" s="13" t="s">
        <v>78</v>
      </c>
      <c r="AY1387" s="241" t="s">
        <v>234</v>
      </c>
    </row>
    <row r="1388" s="13" customFormat="1">
      <c r="A1388" s="13"/>
      <c r="B1388" s="230"/>
      <c r="C1388" s="231"/>
      <c r="D1388" s="232" t="s">
        <v>242</v>
      </c>
      <c r="E1388" s="233" t="s">
        <v>1</v>
      </c>
      <c r="F1388" s="234" t="s">
        <v>2277</v>
      </c>
      <c r="G1388" s="231"/>
      <c r="H1388" s="235">
        <v>-4.7999999999999998</v>
      </c>
      <c r="I1388" s="236"/>
      <c r="J1388" s="231"/>
      <c r="K1388" s="231"/>
      <c r="L1388" s="237"/>
      <c r="M1388" s="238"/>
      <c r="N1388" s="239"/>
      <c r="O1388" s="239"/>
      <c r="P1388" s="239"/>
      <c r="Q1388" s="239"/>
      <c r="R1388" s="239"/>
      <c r="S1388" s="239"/>
      <c r="T1388" s="240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41" t="s">
        <v>242</v>
      </c>
      <c r="AU1388" s="241" t="s">
        <v>88</v>
      </c>
      <c r="AV1388" s="13" t="s">
        <v>88</v>
      </c>
      <c r="AW1388" s="13" t="s">
        <v>34</v>
      </c>
      <c r="AX1388" s="13" t="s">
        <v>78</v>
      </c>
      <c r="AY1388" s="241" t="s">
        <v>234</v>
      </c>
    </row>
    <row r="1389" s="13" customFormat="1">
      <c r="A1389" s="13"/>
      <c r="B1389" s="230"/>
      <c r="C1389" s="231"/>
      <c r="D1389" s="232" t="s">
        <v>242</v>
      </c>
      <c r="E1389" s="233" t="s">
        <v>1</v>
      </c>
      <c r="F1389" s="234" t="s">
        <v>2283</v>
      </c>
      <c r="G1389" s="231"/>
      <c r="H1389" s="235">
        <v>39.423999999999999</v>
      </c>
      <c r="I1389" s="236"/>
      <c r="J1389" s="231"/>
      <c r="K1389" s="231"/>
      <c r="L1389" s="237"/>
      <c r="M1389" s="238"/>
      <c r="N1389" s="239"/>
      <c r="O1389" s="239"/>
      <c r="P1389" s="239"/>
      <c r="Q1389" s="239"/>
      <c r="R1389" s="239"/>
      <c r="S1389" s="239"/>
      <c r="T1389" s="240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41" t="s">
        <v>242</v>
      </c>
      <c r="AU1389" s="241" t="s">
        <v>88</v>
      </c>
      <c r="AV1389" s="13" t="s">
        <v>88</v>
      </c>
      <c r="AW1389" s="13" t="s">
        <v>34</v>
      </c>
      <c r="AX1389" s="13" t="s">
        <v>78</v>
      </c>
      <c r="AY1389" s="241" t="s">
        <v>234</v>
      </c>
    </row>
    <row r="1390" s="13" customFormat="1">
      <c r="A1390" s="13"/>
      <c r="B1390" s="230"/>
      <c r="C1390" s="231"/>
      <c r="D1390" s="232" t="s">
        <v>242</v>
      </c>
      <c r="E1390" s="233" t="s">
        <v>1</v>
      </c>
      <c r="F1390" s="234" t="s">
        <v>2284</v>
      </c>
      <c r="G1390" s="231"/>
      <c r="H1390" s="235">
        <v>-9.5999999999999996</v>
      </c>
      <c r="I1390" s="236"/>
      <c r="J1390" s="231"/>
      <c r="K1390" s="231"/>
      <c r="L1390" s="237"/>
      <c r="M1390" s="238"/>
      <c r="N1390" s="239"/>
      <c r="O1390" s="239"/>
      <c r="P1390" s="239"/>
      <c r="Q1390" s="239"/>
      <c r="R1390" s="239"/>
      <c r="S1390" s="239"/>
      <c r="T1390" s="240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1" t="s">
        <v>242</v>
      </c>
      <c r="AU1390" s="241" t="s">
        <v>88</v>
      </c>
      <c r="AV1390" s="13" t="s">
        <v>88</v>
      </c>
      <c r="AW1390" s="13" t="s">
        <v>34</v>
      </c>
      <c r="AX1390" s="13" t="s">
        <v>78</v>
      </c>
      <c r="AY1390" s="241" t="s">
        <v>234</v>
      </c>
    </row>
    <row r="1391" s="16" customFormat="1">
      <c r="A1391" s="16"/>
      <c r="B1391" s="264"/>
      <c r="C1391" s="265"/>
      <c r="D1391" s="232" t="s">
        <v>242</v>
      </c>
      <c r="E1391" s="266" t="s">
        <v>1</v>
      </c>
      <c r="F1391" s="267" t="s">
        <v>2285</v>
      </c>
      <c r="G1391" s="265"/>
      <c r="H1391" s="266" t="s">
        <v>1</v>
      </c>
      <c r="I1391" s="268"/>
      <c r="J1391" s="265"/>
      <c r="K1391" s="265"/>
      <c r="L1391" s="269"/>
      <c r="M1391" s="270"/>
      <c r="N1391" s="271"/>
      <c r="O1391" s="271"/>
      <c r="P1391" s="271"/>
      <c r="Q1391" s="271"/>
      <c r="R1391" s="271"/>
      <c r="S1391" s="271"/>
      <c r="T1391" s="272"/>
      <c r="U1391" s="16"/>
      <c r="V1391" s="16"/>
      <c r="W1391" s="16"/>
      <c r="X1391" s="16"/>
      <c r="Y1391" s="16"/>
      <c r="Z1391" s="16"/>
      <c r="AA1391" s="16"/>
      <c r="AB1391" s="16"/>
      <c r="AC1391" s="16"/>
      <c r="AD1391" s="16"/>
      <c r="AE1391" s="16"/>
      <c r="AT1391" s="273" t="s">
        <v>242</v>
      </c>
      <c r="AU1391" s="273" t="s">
        <v>88</v>
      </c>
      <c r="AV1391" s="16" t="s">
        <v>86</v>
      </c>
      <c r="AW1391" s="16" t="s">
        <v>34</v>
      </c>
      <c r="AX1391" s="16" t="s">
        <v>78</v>
      </c>
      <c r="AY1391" s="273" t="s">
        <v>234</v>
      </c>
    </row>
    <row r="1392" s="13" customFormat="1">
      <c r="A1392" s="13"/>
      <c r="B1392" s="230"/>
      <c r="C1392" s="231"/>
      <c r="D1392" s="232" t="s">
        <v>242</v>
      </c>
      <c r="E1392" s="233" t="s">
        <v>1</v>
      </c>
      <c r="F1392" s="234" t="s">
        <v>2286</v>
      </c>
      <c r="G1392" s="231"/>
      <c r="H1392" s="235">
        <v>5.8600000000000003</v>
      </c>
      <c r="I1392" s="236"/>
      <c r="J1392" s="231"/>
      <c r="K1392" s="231"/>
      <c r="L1392" s="237"/>
      <c r="M1392" s="238"/>
      <c r="N1392" s="239"/>
      <c r="O1392" s="239"/>
      <c r="P1392" s="239"/>
      <c r="Q1392" s="239"/>
      <c r="R1392" s="239"/>
      <c r="S1392" s="239"/>
      <c r="T1392" s="240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41" t="s">
        <v>242</v>
      </c>
      <c r="AU1392" s="241" t="s">
        <v>88</v>
      </c>
      <c r="AV1392" s="13" t="s">
        <v>88</v>
      </c>
      <c r="AW1392" s="13" t="s">
        <v>34</v>
      </c>
      <c r="AX1392" s="13" t="s">
        <v>78</v>
      </c>
      <c r="AY1392" s="241" t="s">
        <v>234</v>
      </c>
    </row>
    <row r="1393" s="13" customFormat="1">
      <c r="A1393" s="13"/>
      <c r="B1393" s="230"/>
      <c r="C1393" s="231"/>
      <c r="D1393" s="232" t="s">
        <v>242</v>
      </c>
      <c r="E1393" s="233" t="s">
        <v>1</v>
      </c>
      <c r="F1393" s="234" t="s">
        <v>2287</v>
      </c>
      <c r="G1393" s="231"/>
      <c r="H1393" s="235">
        <v>-2.8700000000000001</v>
      </c>
      <c r="I1393" s="236"/>
      <c r="J1393" s="231"/>
      <c r="K1393" s="231"/>
      <c r="L1393" s="237"/>
      <c r="M1393" s="238"/>
      <c r="N1393" s="239"/>
      <c r="O1393" s="239"/>
      <c r="P1393" s="239"/>
      <c r="Q1393" s="239"/>
      <c r="R1393" s="239"/>
      <c r="S1393" s="239"/>
      <c r="T1393" s="240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1" t="s">
        <v>242</v>
      </c>
      <c r="AU1393" s="241" t="s">
        <v>88</v>
      </c>
      <c r="AV1393" s="13" t="s">
        <v>88</v>
      </c>
      <c r="AW1393" s="13" t="s">
        <v>34</v>
      </c>
      <c r="AX1393" s="13" t="s">
        <v>78</v>
      </c>
      <c r="AY1393" s="241" t="s">
        <v>234</v>
      </c>
    </row>
    <row r="1394" s="13" customFormat="1">
      <c r="A1394" s="13"/>
      <c r="B1394" s="230"/>
      <c r="C1394" s="231"/>
      <c r="D1394" s="232" t="s">
        <v>242</v>
      </c>
      <c r="E1394" s="233" t="s">
        <v>1</v>
      </c>
      <c r="F1394" s="234" t="s">
        <v>2288</v>
      </c>
      <c r="G1394" s="231"/>
      <c r="H1394" s="235">
        <v>4.3470000000000004</v>
      </c>
      <c r="I1394" s="236"/>
      <c r="J1394" s="231"/>
      <c r="K1394" s="231"/>
      <c r="L1394" s="237"/>
      <c r="M1394" s="238"/>
      <c r="N1394" s="239"/>
      <c r="O1394" s="239"/>
      <c r="P1394" s="239"/>
      <c r="Q1394" s="239"/>
      <c r="R1394" s="239"/>
      <c r="S1394" s="239"/>
      <c r="T1394" s="240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41" t="s">
        <v>242</v>
      </c>
      <c r="AU1394" s="241" t="s">
        <v>88</v>
      </c>
      <c r="AV1394" s="13" t="s">
        <v>88</v>
      </c>
      <c r="AW1394" s="13" t="s">
        <v>34</v>
      </c>
      <c r="AX1394" s="13" t="s">
        <v>78</v>
      </c>
      <c r="AY1394" s="241" t="s">
        <v>234</v>
      </c>
    </row>
    <row r="1395" s="13" customFormat="1">
      <c r="A1395" s="13"/>
      <c r="B1395" s="230"/>
      <c r="C1395" s="231"/>
      <c r="D1395" s="232" t="s">
        <v>242</v>
      </c>
      <c r="E1395" s="233" t="s">
        <v>1</v>
      </c>
      <c r="F1395" s="234" t="s">
        <v>2289</v>
      </c>
      <c r="G1395" s="231"/>
      <c r="H1395" s="235">
        <v>-1.4350000000000001</v>
      </c>
      <c r="I1395" s="236"/>
      <c r="J1395" s="231"/>
      <c r="K1395" s="231"/>
      <c r="L1395" s="237"/>
      <c r="M1395" s="238"/>
      <c r="N1395" s="239"/>
      <c r="O1395" s="239"/>
      <c r="P1395" s="239"/>
      <c r="Q1395" s="239"/>
      <c r="R1395" s="239"/>
      <c r="S1395" s="239"/>
      <c r="T1395" s="240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41" t="s">
        <v>242</v>
      </c>
      <c r="AU1395" s="241" t="s">
        <v>88</v>
      </c>
      <c r="AV1395" s="13" t="s">
        <v>88</v>
      </c>
      <c r="AW1395" s="13" t="s">
        <v>34</v>
      </c>
      <c r="AX1395" s="13" t="s">
        <v>78</v>
      </c>
      <c r="AY1395" s="241" t="s">
        <v>234</v>
      </c>
    </row>
    <row r="1396" s="15" customFormat="1">
      <c r="A1396" s="15"/>
      <c r="B1396" s="253"/>
      <c r="C1396" s="254"/>
      <c r="D1396" s="232" t="s">
        <v>242</v>
      </c>
      <c r="E1396" s="255" t="s">
        <v>1</v>
      </c>
      <c r="F1396" s="256" t="s">
        <v>250</v>
      </c>
      <c r="G1396" s="254"/>
      <c r="H1396" s="257">
        <v>74.146000000000001</v>
      </c>
      <c r="I1396" s="258"/>
      <c r="J1396" s="254"/>
      <c r="K1396" s="254"/>
      <c r="L1396" s="259"/>
      <c r="M1396" s="260"/>
      <c r="N1396" s="261"/>
      <c r="O1396" s="261"/>
      <c r="P1396" s="261"/>
      <c r="Q1396" s="261"/>
      <c r="R1396" s="261"/>
      <c r="S1396" s="261"/>
      <c r="T1396" s="262"/>
      <c r="U1396" s="15"/>
      <c r="V1396" s="15"/>
      <c r="W1396" s="15"/>
      <c r="X1396" s="15"/>
      <c r="Y1396" s="15"/>
      <c r="Z1396" s="15"/>
      <c r="AA1396" s="15"/>
      <c r="AB1396" s="15"/>
      <c r="AC1396" s="15"/>
      <c r="AD1396" s="15"/>
      <c r="AE1396" s="15"/>
      <c r="AT1396" s="263" t="s">
        <v>242</v>
      </c>
      <c r="AU1396" s="263" t="s">
        <v>88</v>
      </c>
      <c r="AV1396" s="15" t="s">
        <v>93</v>
      </c>
      <c r="AW1396" s="15" t="s">
        <v>34</v>
      </c>
      <c r="AX1396" s="15" t="s">
        <v>78</v>
      </c>
      <c r="AY1396" s="263" t="s">
        <v>234</v>
      </c>
    </row>
    <row r="1397" s="14" customFormat="1">
      <c r="A1397" s="14"/>
      <c r="B1397" s="242"/>
      <c r="C1397" s="243"/>
      <c r="D1397" s="232" t="s">
        <v>242</v>
      </c>
      <c r="E1397" s="244" t="s">
        <v>123</v>
      </c>
      <c r="F1397" s="245" t="s">
        <v>244</v>
      </c>
      <c r="G1397" s="243"/>
      <c r="H1397" s="246">
        <v>74.146000000000001</v>
      </c>
      <c r="I1397" s="247"/>
      <c r="J1397" s="243"/>
      <c r="K1397" s="243"/>
      <c r="L1397" s="248"/>
      <c r="M1397" s="249"/>
      <c r="N1397" s="250"/>
      <c r="O1397" s="250"/>
      <c r="P1397" s="250"/>
      <c r="Q1397" s="250"/>
      <c r="R1397" s="250"/>
      <c r="S1397" s="250"/>
      <c r="T1397" s="251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2" t="s">
        <v>242</v>
      </c>
      <c r="AU1397" s="252" t="s">
        <v>88</v>
      </c>
      <c r="AV1397" s="14" t="s">
        <v>240</v>
      </c>
      <c r="AW1397" s="14" t="s">
        <v>34</v>
      </c>
      <c r="AX1397" s="14" t="s">
        <v>86</v>
      </c>
      <c r="AY1397" s="252" t="s">
        <v>234</v>
      </c>
    </row>
    <row r="1398" s="2" customFormat="1" ht="16.5" customHeight="1">
      <c r="A1398" s="39"/>
      <c r="B1398" s="40"/>
      <c r="C1398" s="274" t="s">
        <v>2290</v>
      </c>
      <c r="D1398" s="274" t="s">
        <v>307</v>
      </c>
      <c r="E1398" s="275" t="s">
        <v>2291</v>
      </c>
      <c r="F1398" s="276" t="s">
        <v>2292</v>
      </c>
      <c r="G1398" s="277" t="s">
        <v>131</v>
      </c>
      <c r="H1398" s="278">
        <v>81.561000000000007</v>
      </c>
      <c r="I1398" s="279"/>
      <c r="J1398" s="280">
        <f>ROUND(I1398*H1398,2)</f>
        <v>0</v>
      </c>
      <c r="K1398" s="276" t="s">
        <v>1</v>
      </c>
      <c r="L1398" s="281"/>
      <c r="M1398" s="282" t="s">
        <v>1</v>
      </c>
      <c r="N1398" s="283" t="s">
        <v>43</v>
      </c>
      <c r="O1398" s="92"/>
      <c r="P1398" s="226">
        <f>O1398*H1398</f>
        <v>0</v>
      </c>
      <c r="Q1398" s="226">
        <v>0.019199999999999998</v>
      </c>
      <c r="R1398" s="226">
        <f>Q1398*H1398</f>
        <v>1.5659711999999999</v>
      </c>
      <c r="S1398" s="226">
        <v>0</v>
      </c>
      <c r="T1398" s="227">
        <f>S1398*H1398</f>
        <v>0</v>
      </c>
      <c r="U1398" s="39"/>
      <c r="V1398" s="39"/>
      <c r="W1398" s="39"/>
      <c r="X1398" s="39"/>
      <c r="Y1398" s="39"/>
      <c r="Z1398" s="39"/>
      <c r="AA1398" s="39"/>
      <c r="AB1398" s="39"/>
      <c r="AC1398" s="39"/>
      <c r="AD1398" s="39"/>
      <c r="AE1398" s="39"/>
      <c r="AR1398" s="228" t="s">
        <v>407</v>
      </c>
      <c r="AT1398" s="228" t="s">
        <v>307</v>
      </c>
      <c r="AU1398" s="228" t="s">
        <v>88</v>
      </c>
      <c r="AY1398" s="18" t="s">
        <v>234</v>
      </c>
      <c r="BE1398" s="229">
        <f>IF(N1398="základní",J1398,0)</f>
        <v>0</v>
      </c>
      <c r="BF1398" s="229">
        <f>IF(N1398="snížená",J1398,0)</f>
        <v>0</v>
      </c>
      <c r="BG1398" s="229">
        <f>IF(N1398="zákl. přenesená",J1398,0)</f>
        <v>0</v>
      </c>
      <c r="BH1398" s="229">
        <f>IF(N1398="sníž. přenesená",J1398,0)</f>
        <v>0</v>
      </c>
      <c r="BI1398" s="229">
        <f>IF(N1398="nulová",J1398,0)</f>
        <v>0</v>
      </c>
      <c r="BJ1398" s="18" t="s">
        <v>86</v>
      </c>
      <c r="BK1398" s="229">
        <f>ROUND(I1398*H1398,2)</f>
        <v>0</v>
      </c>
      <c r="BL1398" s="18" t="s">
        <v>318</v>
      </c>
      <c r="BM1398" s="228" t="s">
        <v>2293</v>
      </c>
    </row>
    <row r="1399" s="13" customFormat="1">
      <c r="A1399" s="13"/>
      <c r="B1399" s="230"/>
      <c r="C1399" s="231"/>
      <c r="D1399" s="232" t="s">
        <v>242</v>
      </c>
      <c r="E1399" s="233" t="s">
        <v>1</v>
      </c>
      <c r="F1399" s="234" t="s">
        <v>123</v>
      </c>
      <c r="G1399" s="231"/>
      <c r="H1399" s="235">
        <v>74.146000000000001</v>
      </c>
      <c r="I1399" s="236"/>
      <c r="J1399" s="231"/>
      <c r="K1399" s="231"/>
      <c r="L1399" s="237"/>
      <c r="M1399" s="238"/>
      <c r="N1399" s="239"/>
      <c r="O1399" s="239"/>
      <c r="P1399" s="239"/>
      <c r="Q1399" s="239"/>
      <c r="R1399" s="239"/>
      <c r="S1399" s="239"/>
      <c r="T1399" s="240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41" t="s">
        <v>242</v>
      </c>
      <c r="AU1399" s="241" t="s">
        <v>88</v>
      </c>
      <c r="AV1399" s="13" t="s">
        <v>88</v>
      </c>
      <c r="AW1399" s="13" t="s">
        <v>34</v>
      </c>
      <c r="AX1399" s="13" t="s">
        <v>78</v>
      </c>
      <c r="AY1399" s="241" t="s">
        <v>234</v>
      </c>
    </row>
    <row r="1400" s="14" customFormat="1">
      <c r="A1400" s="14"/>
      <c r="B1400" s="242"/>
      <c r="C1400" s="243"/>
      <c r="D1400" s="232" t="s">
        <v>242</v>
      </c>
      <c r="E1400" s="244" t="s">
        <v>1</v>
      </c>
      <c r="F1400" s="245" t="s">
        <v>244</v>
      </c>
      <c r="G1400" s="243"/>
      <c r="H1400" s="246">
        <v>74.146000000000001</v>
      </c>
      <c r="I1400" s="247"/>
      <c r="J1400" s="243"/>
      <c r="K1400" s="243"/>
      <c r="L1400" s="248"/>
      <c r="M1400" s="249"/>
      <c r="N1400" s="250"/>
      <c r="O1400" s="250"/>
      <c r="P1400" s="250"/>
      <c r="Q1400" s="250"/>
      <c r="R1400" s="250"/>
      <c r="S1400" s="250"/>
      <c r="T1400" s="251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2" t="s">
        <v>242</v>
      </c>
      <c r="AU1400" s="252" t="s">
        <v>88</v>
      </c>
      <c r="AV1400" s="14" t="s">
        <v>240</v>
      </c>
      <c r="AW1400" s="14" t="s">
        <v>34</v>
      </c>
      <c r="AX1400" s="14" t="s">
        <v>86</v>
      </c>
      <c r="AY1400" s="252" t="s">
        <v>234</v>
      </c>
    </row>
    <row r="1401" s="13" customFormat="1">
      <c r="A1401" s="13"/>
      <c r="B1401" s="230"/>
      <c r="C1401" s="231"/>
      <c r="D1401" s="232" t="s">
        <v>242</v>
      </c>
      <c r="E1401" s="231"/>
      <c r="F1401" s="234" t="s">
        <v>2294</v>
      </c>
      <c r="G1401" s="231"/>
      <c r="H1401" s="235">
        <v>81.561000000000007</v>
      </c>
      <c r="I1401" s="236"/>
      <c r="J1401" s="231"/>
      <c r="K1401" s="231"/>
      <c r="L1401" s="237"/>
      <c r="M1401" s="238"/>
      <c r="N1401" s="239"/>
      <c r="O1401" s="239"/>
      <c r="P1401" s="239"/>
      <c r="Q1401" s="239"/>
      <c r="R1401" s="239"/>
      <c r="S1401" s="239"/>
      <c r="T1401" s="240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41" t="s">
        <v>242</v>
      </c>
      <c r="AU1401" s="241" t="s">
        <v>88</v>
      </c>
      <c r="AV1401" s="13" t="s">
        <v>88</v>
      </c>
      <c r="AW1401" s="13" t="s">
        <v>4</v>
      </c>
      <c r="AX1401" s="13" t="s">
        <v>86</v>
      </c>
      <c r="AY1401" s="241" t="s">
        <v>234</v>
      </c>
    </row>
    <row r="1402" s="2" customFormat="1" ht="21.75" customHeight="1">
      <c r="A1402" s="39"/>
      <c r="B1402" s="40"/>
      <c r="C1402" s="217" t="s">
        <v>2295</v>
      </c>
      <c r="D1402" s="217" t="s">
        <v>236</v>
      </c>
      <c r="E1402" s="218" t="s">
        <v>2296</v>
      </c>
      <c r="F1402" s="219" t="s">
        <v>2297</v>
      </c>
      <c r="G1402" s="220" t="s">
        <v>96</v>
      </c>
      <c r="H1402" s="221">
        <v>16.350000000000001</v>
      </c>
      <c r="I1402" s="222"/>
      <c r="J1402" s="223">
        <f>ROUND(I1402*H1402,2)</f>
        <v>0</v>
      </c>
      <c r="K1402" s="219" t="s">
        <v>239</v>
      </c>
      <c r="L1402" s="45"/>
      <c r="M1402" s="224" t="s">
        <v>1</v>
      </c>
      <c r="N1402" s="225" t="s">
        <v>43</v>
      </c>
      <c r="O1402" s="92"/>
      <c r="P1402" s="226">
        <f>O1402*H1402</f>
        <v>0</v>
      </c>
      <c r="Q1402" s="226">
        <v>0.00055000000000000003</v>
      </c>
      <c r="R1402" s="226">
        <f>Q1402*H1402</f>
        <v>0.0089925000000000005</v>
      </c>
      <c r="S1402" s="226">
        <v>0</v>
      </c>
      <c r="T1402" s="227">
        <f>S1402*H1402</f>
        <v>0</v>
      </c>
      <c r="U1402" s="39"/>
      <c r="V1402" s="39"/>
      <c r="W1402" s="39"/>
      <c r="X1402" s="39"/>
      <c r="Y1402" s="39"/>
      <c r="Z1402" s="39"/>
      <c r="AA1402" s="39"/>
      <c r="AB1402" s="39"/>
      <c r="AC1402" s="39"/>
      <c r="AD1402" s="39"/>
      <c r="AE1402" s="39"/>
      <c r="AR1402" s="228" t="s">
        <v>318</v>
      </c>
      <c r="AT1402" s="228" t="s">
        <v>236</v>
      </c>
      <c r="AU1402" s="228" t="s">
        <v>88</v>
      </c>
      <c r="AY1402" s="18" t="s">
        <v>234</v>
      </c>
      <c r="BE1402" s="229">
        <f>IF(N1402="základní",J1402,0)</f>
        <v>0</v>
      </c>
      <c r="BF1402" s="229">
        <f>IF(N1402="snížená",J1402,0)</f>
        <v>0</v>
      </c>
      <c r="BG1402" s="229">
        <f>IF(N1402="zákl. přenesená",J1402,0)</f>
        <v>0</v>
      </c>
      <c r="BH1402" s="229">
        <f>IF(N1402="sníž. přenesená",J1402,0)</f>
        <v>0</v>
      </c>
      <c r="BI1402" s="229">
        <f>IF(N1402="nulová",J1402,0)</f>
        <v>0</v>
      </c>
      <c r="BJ1402" s="18" t="s">
        <v>86</v>
      </c>
      <c r="BK1402" s="229">
        <f>ROUND(I1402*H1402,2)</f>
        <v>0</v>
      </c>
      <c r="BL1402" s="18" t="s">
        <v>318</v>
      </c>
      <c r="BM1402" s="228" t="s">
        <v>2298</v>
      </c>
    </row>
    <row r="1403" s="16" customFormat="1">
      <c r="A1403" s="16"/>
      <c r="B1403" s="264"/>
      <c r="C1403" s="265"/>
      <c r="D1403" s="232" t="s">
        <v>242</v>
      </c>
      <c r="E1403" s="266" t="s">
        <v>1</v>
      </c>
      <c r="F1403" s="267" t="s">
        <v>486</v>
      </c>
      <c r="G1403" s="265"/>
      <c r="H1403" s="266" t="s">
        <v>1</v>
      </c>
      <c r="I1403" s="268"/>
      <c r="J1403" s="265"/>
      <c r="K1403" s="265"/>
      <c r="L1403" s="269"/>
      <c r="M1403" s="270"/>
      <c r="N1403" s="271"/>
      <c r="O1403" s="271"/>
      <c r="P1403" s="271"/>
      <c r="Q1403" s="271"/>
      <c r="R1403" s="271"/>
      <c r="S1403" s="271"/>
      <c r="T1403" s="272"/>
      <c r="U1403" s="16"/>
      <c r="V1403" s="16"/>
      <c r="W1403" s="16"/>
      <c r="X1403" s="16"/>
      <c r="Y1403" s="16"/>
      <c r="Z1403" s="16"/>
      <c r="AA1403" s="16"/>
      <c r="AB1403" s="16"/>
      <c r="AC1403" s="16"/>
      <c r="AD1403" s="16"/>
      <c r="AE1403" s="16"/>
      <c r="AT1403" s="273" t="s">
        <v>242</v>
      </c>
      <c r="AU1403" s="273" t="s">
        <v>88</v>
      </c>
      <c r="AV1403" s="16" t="s">
        <v>86</v>
      </c>
      <c r="AW1403" s="16" t="s">
        <v>34</v>
      </c>
      <c r="AX1403" s="16" t="s">
        <v>78</v>
      </c>
      <c r="AY1403" s="273" t="s">
        <v>234</v>
      </c>
    </row>
    <row r="1404" s="13" customFormat="1">
      <c r="A1404" s="13"/>
      <c r="B1404" s="230"/>
      <c r="C1404" s="231"/>
      <c r="D1404" s="232" t="s">
        <v>242</v>
      </c>
      <c r="E1404" s="233" t="s">
        <v>1</v>
      </c>
      <c r="F1404" s="234" t="s">
        <v>2299</v>
      </c>
      <c r="G1404" s="231"/>
      <c r="H1404" s="235">
        <v>2.2000000000000002</v>
      </c>
      <c r="I1404" s="236"/>
      <c r="J1404" s="231"/>
      <c r="K1404" s="231"/>
      <c r="L1404" s="237"/>
      <c r="M1404" s="238"/>
      <c r="N1404" s="239"/>
      <c r="O1404" s="239"/>
      <c r="P1404" s="239"/>
      <c r="Q1404" s="239"/>
      <c r="R1404" s="239"/>
      <c r="S1404" s="239"/>
      <c r="T1404" s="240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41" t="s">
        <v>242</v>
      </c>
      <c r="AU1404" s="241" t="s">
        <v>88</v>
      </c>
      <c r="AV1404" s="13" t="s">
        <v>88</v>
      </c>
      <c r="AW1404" s="13" t="s">
        <v>34</v>
      </c>
      <c r="AX1404" s="13" t="s">
        <v>78</v>
      </c>
      <c r="AY1404" s="241" t="s">
        <v>234</v>
      </c>
    </row>
    <row r="1405" s="16" customFormat="1">
      <c r="A1405" s="16"/>
      <c r="B1405" s="264"/>
      <c r="C1405" s="265"/>
      <c r="D1405" s="232" t="s">
        <v>242</v>
      </c>
      <c r="E1405" s="266" t="s">
        <v>1</v>
      </c>
      <c r="F1405" s="267" t="s">
        <v>2278</v>
      </c>
      <c r="G1405" s="265"/>
      <c r="H1405" s="266" t="s">
        <v>1</v>
      </c>
      <c r="I1405" s="268"/>
      <c r="J1405" s="265"/>
      <c r="K1405" s="265"/>
      <c r="L1405" s="269"/>
      <c r="M1405" s="270"/>
      <c r="N1405" s="271"/>
      <c r="O1405" s="271"/>
      <c r="P1405" s="271"/>
      <c r="Q1405" s="271"/>
      <c r="R1405" s="271"/>
      <c r="S1405" s="271"/>
      <c r="T1405" s="272"/>
      <c r="U1405" s="16"/>
      <c r="V1405" s="16"/>
      <c r="W1405" s="16"/>
      <c r="X1405" s="16"/>
      <c r="Y1405" s="16"/>
      <c r="Z1405" s="16"/>
      <c r="AA1405" s="16"/>
      <c r="AB1405" s="16"/>
      <c r="AC1405" s="16"/>
      <c r="AD1405" s="16"/>
      <c r="AE1405" s="16"/>
      <c r="AT1405" s="273" t="s">
        <v>242</v>
      </c>
      <c r="AU1405" s="273" t="s">
        <v>88</v>
      </c>
      <c r="AV1405" s="16" t="s">
        <v>86</v>
      </c>
      <c r="AW1405" s="16" t="s">
        <v>34</v>
      </c>
      <c r="AX1405" s="16" t="s">
        <v>78</v>
      </c>
      <c r="AY1405" s="273" t="s">
        <v>234</v>
      </c>
    </row>
    <row r="1406" s="13" customFormat="1">
      <c r="A1406" s="13"/>
      <c r="B1406" s="230"/>
      <c r="C1406" s="231"/>
      <c r="D1406" s="232" t="s">
        <v>242</v>
      </c>
      <c r="E1406" s="233" t="s">
        <v>1</v>
      </c>
      <c r="F1406" s="234" t="s">
        <v>2300</v>
      </c>
      <c r="G1406" s="231"/>
      <c r="H1406" s="235">
        <v>1.8</v>
      </c>
      <c r="I1406" s="236"/>
      <c r="J1406" s="231"/>
      <c r="K1406" s="231"/>
      <c r="L1406" s="237"/>
      <c r="M1406" s="238"/>
      <c r="N1406" s="239"/>
      <c r="O1406" s="239"/>
      <c r="P1406" s="239"/>
      <c r="Q1406" s="239"/>
      <c r="R1406" s="239"/>
      <c r="S1406" s="239"/>
      <c r="T1406" s="240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1" t="s">
        <v>242</v>
      </c>
      <c r="AU1406" s="241" t="s">
        <v>88</v>
      </c>
      <c r="AV1406" s="13" t="s">
        <v>88</v>
      </c>
      <c r="AW1406" s="13" t="s">
        <v>34</v>
      </c>
      <c r="AX1406" s="13" t="s">
        <v>78</v>
      </c>
      <c r="AY1406" s="241" t="s">
        <v>234</v>
      </c>
    </row>
    <row r="1407" s="16" customFormat="1">
      <c r="A1407" s="16"/>
      <c r="B1407" s="264"/>
      <c r="C1407" s="265"/>
      <c r="D1407" s="232" t="s">
        <v>242</v>
      </c>
      <c r="E1407" s="266" t="s">
        <v>1</v>
      </c>
      <c r="F1407" s="267" t="s">
        <v>2282</v>
      </c>
      <c r="G1407" s="265"/>
      <c r="H1407" s="266" t="s">
        <v>1</v>
      </c>
      <c r="I1407" s="268"/>
      <c r="J1407" s="265"/>
      <c r="K1407" s="265"/>
      <c r="L1407" s="269"/>
      <c r="M1407" s="270"/>
      <c r="N1407" s="271"/>
      <c r="O1407" s="271"/>
      <c r="P1407" s="271"/>
      <c r="Q1407" s="271"/>
      <c r="R1407" s="271"/>
      <c r="S1407" s="271"/>
      <c r="T1407" s="272"/>
      <c r="U1407" s="16"/>
      <c r="V1407" s="16"/>
      <c r="W1407" s="16"/>
      <c r="X1407" s="16"/>
      <c r="Y1407" s="16"/>
      <c r="Z1407" s="16"/>
      <c r="AA1407" s="16"/>
      <c r="AB1407" s="16"/>
      <c r="AC1407" s="16"/>
      <c r="AD1407" s="16"/>
      <c r="AE1407" s="16"/>
      <c r="AT1407" s="273" t="s">
        <v>242</v>
      </c>
      <c r="AU1407" s="273" t="s">
        <v>88</v>
      </c>
      <c r="AV1407" s="16" t="s">
        <v>86</v>
      </c>
      <c r="AW1407" s="16" t="s">
        <v>34</v>
      </c>
      <c r="AX1407" s="16" t="s">
        <v>78</v>
      </c>
      <c r="AY1407" s="273" t="s">
        <v>234</v>
      </c>
    </row>
    <row r="1408" s="13" customFormat="1">
      <c r="A1408" s="13"/>
      <c r="B1408" s="230"/>
      <c r="C1408" s="231"/>
      <c r="D1408" s="232" t="s">
        <v>242</v>
      </c>
      <c r="E1408" s="233" t="s">
        <v>1</v>
      </c>
      <c r="F1408" s="234" t="s">
        <v>2301</v>
      </c>
      <c r="G1408" s="231"/>
      <c r="H1408" s="235">
        <v>4.5999999999999996</v>
      </c>
      <c r="I1408" s="236"/>
      <c r="J1408" s="231"/>
      <c r="K1408" s="231"/>
      <c r="L1408" s="237"/>
      <c r="M1408" s="238"/>
      <c r="N1408" s="239"/>
      <c r="O1408" s="239"/>
      <c r="P1408" s="239"/>
      <c r="Q1408" s="239"/>
      <c r="R1408" s="239"/>
      <c r="S1408" s="239"/>
      <c r="T1408" s="240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41" t="s">
        <v>242</v>
      </c>
      <c r="AU1408" s="241" t="s">
        <v>88</v>
      </c>
      <c r="AV1408" s="13" t="s">
        <v>88</v>
      </c>
      <c r="AW1408" s="13" t="s">
        <v>34</v>
      </c>
      <c r="AX1408" s="13" t="s">
        <v>78</v>
      </c>
      <c r="AY1408" s="241" t="s">
        <v>234</v>
      </c>
    </row>
    <row r="1409" s="16" customFormat="1">
      <c r="A1409" s="16"/>
      <c r="B1409" s="264"/>
      <c r="C1409" s="265"/>
      <c r="D1409" s="232" t="s">
        <v>242</v>
      </c>
      <c r="E1409" s="266" t="s">
        <v>1</v>
      </c>
      <c r="F1409" s="267" t="s">
        <v>2285</v>
      </c>
      <c r="G1409" s="265"/>
      <c r="H1409" s="266" t="s">
        <v>1</v>
      </c>
      <c r="I1409" s="268"/>
      <c r="J1409" s="265"/>
      <c r="K1409" s="265"/>
      <c r="L1409" s="269"/>
      <c r="M1409" s="270"/>
      <c r="N1409" s="271"/>
      <c r="O1409" s="271"/>
      <c r="P1409" s="271"/>
      <c r="Q1409" s="271"/>
      <c r="R1409" s="271"/>
      <c r="S1409" s="271"/>
      <c r="T1409" s="272"/>
      <c r="U1409" s="16"/>
      <c r="V1409" s="16"/>
      <c r="W1409" s="16"/>
      <c r="X1409" s="16"/>
      <c r="Y1409" s="16"/>
      <c r="Z1409" s="16"/>
      <c r="AA1409" s="16"/>
      <c r="AB1409" s="16"/>
      <c r="AC1409" s="16"/>
      <c r="AD1409" s="16"/>
      <c r="AE1409" s="16"/>
      <c r="AT1409" s="273" t="s">
        <v>242</v>
      </c>
      <c r="AU1409" s="273" t="s">
        <v>88</v>
      </c>
      <c r="AV1409" s="16" t="s">
        <v>86</v>
      </c>
      <c r="AW1409" s="16" t="s">
        <v>34</v>
      </c>
      <c r="AX1409" s="16" t="s">
        <v>78</v>
      </c>
      <c r="AY1409" s="273" t="s">
        <v>234</v>
      </c>
    </row>
    <row r="1410" s="13" customFormat="1">
      <c r="A1410" s="13"/>
      <c r="B1410" s="230"/>
      <c r="C1410" s="231"/>
      <c r="D1410" s="232" t="s">
        <v>242</v>
      </c>
      <c r="E1410" s="233" t="s">
        <v>1</v>
      </c>
      <c r="F1410" s="234" t="s">
        <v>2302</v>
      </c>
      <c r="G1410" s="231"/>
      <c r="H1410" s="235">
        <v>7.75</v>
      </c>
      <c r="I1410" s="236"/>
      <c r="J1410" s="231"/>
      <c r="K1410" s="231"/>
      <c r="L1410" s="237"/>
      <c r="M1410" s="238"/>
      <c r="N1410" s="239"/>
      <c r="O1410" s="239"/>
      <c r="P1410" s="239"/>
      <c r="Q1410" s="239"/>
      <c r="R1410" s="239"/>
      <c r="S1410" s="239"/>
      <c r="T1410" s="240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41" t="s">
        <v>242</v>
      </c>
      <c r="AU1410" s="241" t="s">
        <v>88</v>
      </c>
      <c r="AV1410" s="13" t="s">
        <v>88</v>
      </c>
      <c r="AW1410" s="13" t="s">
        <v>34</v>
      </c>
      <c r="AX1410" s="13" t="s">
        <v>78</v>
      </c>
      <c r="AY1410" s="241" t="s">
        <v>234</v>
      </c>
    </row>
    <row r="1411" s="15" customFormat="1">
      <c r="A1411" s="15"/>
      <c r="B1411" s="253"/>
      <c r="C1411" s="254"/>
      <c r="D1411" s="232" t="s">
        <v>242</v>
      </c>
      <c r="E1411" s="255" t="s">
        <v>1</v>
      </c>
      <c r="F1411" s="256" t="s">
        <v>250</v>
      </c>
      <c r="G1411" s="254"/>
      <c r="H1411" s="257">
        <v>16.350000000000001</v>
      </c>
      <c r="I1411" s="258"/>
      <c r="J1411" s="254"/>
      <c r="K1411" s="254"/>
      <c r="L1411" s="259"/>
      <c r="M1411" s="260"/>
      <c r="N1411" s="261"/>
      <c r="O1411" s="261"/>
      <c r="P1411" s="261"/>
      <c r="Q1411" s="261"/>
      <c r="R1411" s="261"/>
      <c r="S1411" s="261"/>
      <c r="T1411" s="262"/>
      <c r="U1411" s="15"/>
      <c r="V1411" s="15"/>
      <c r="W1411" s="15"/>
      <c r="X1411" s="15"/>
      <c r="Y1411" s="15"/>
      <c r="Z1411" s="15"/>
      <c r="AA1411" s="15"/>
      <c r="AB1411" s="15"/>
      <c r="AC1411" s="15"/>
      <c r="AD1411" s="15"/>
      <c r="AE1411" s="15"/>
      <c r="AT1411" s="263" t="s">
        <v>242</v>
      </c>
      <c r="AU1411" s="263" t="s">
        <v>88</v>
      </c>
      <c r="AV1411" s="15" t="s">
        <v>93</v>
      </c>
      <c r="AW1411" s="15" t="s">
        <v>34</v>
      </c>
      <c r="AX1411" s="15" t="s">
        <v>78</v>
      </c>
      <c r="AY1411" s="263" t="s">
        <v>234</v>
      </c>
    </row>
    <row r="1412" s="14" customFormat="1">
      <c r="A1412" s="14"/>
      <c r="B1412" s="242"/>
      <c r="C1412" s="243"/>
      <c r="D1412" s="232" t="s">
        <v>242</v>
      </c>
      <c r="E1412" s="244" t="s">
        <v>1</v>
      </c>
      <c r="F1412" s="245" t="s">
        <v>244</v>
      </c>
      <c r="G1412" s="243"/>
      <c r="H1412" s="246">
        <v>16.350000000000001</v>
      </c>
      <c r="I1412" s="247"/>
      <c r="J1412" s="243"/>
      <c r="K1412" s="243"/>
      <c r="L1412" s="248"/>
      <c r="M1412" s="249"/>
      <c r="N1412" s="250"/>
      <c r="O1412" s="250"/>
      <c r="P1412" s="250"/>
      <c r="Q1412" s="250"/>
      <c r="R1412" s="250"/>
      <c r="S1412" s="250"/>
      <c r="T1412" s="251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2" t="s">
        <v>242</v>
      </c>
      <c r="AU1412" s="252" t="s">
        <v>88</v>
      </c>
      <c r="AV1412" s="14" t="s">
        <v>240</v>
      </c>
      <c r="AW1412" s="14" t="s">
        <v>34</v>
      </c>
      <c r="AX1412" s="14" t="s">
        <v>86</v>
      </c>
      <c r="AY1412" s="252" t="s">
        <v>234</v>
      </c>
    </row>
    <row r="1413" s="2" customFormat="1" ht="16.5" customHeight="1">
      <c r="A1413" s="39"/>
      <c r="B1413" s="40"/>
      <c r="C1413" s="217" t="s">
        <v>2303</v>
      </c>
      <c r="D1413" s="217" t="s">
        <v>236</v>
      </c>
      <c r="E1413" s="218" t="s">
        <v>2304</v>
      </c>
      <c r="F1413" s="219" t="s">
        <v>2305</v>
      </c>
      <c r="G1413" s="220" t="s">
        <v>96</v>
      </c>
      <c r="H1413" s="221">
        <v>103.127</v>
      </c>
      <c r="I1413" s="222"/>
      <c r="J1413" s="223">
        <f>ROUND(I1413*H1413,2)</f>
        <v>0</v>
      </c>
      <c r="K1413" s="219" t="s">
        <v>1</v>
      </c>
      <c r="L1413" s="45"/>
      <c r="M1413" s="224" t="s">
        <v>1</v>
      </c>
      <c r="N1413" s="225" t="s">
        <v>43</v>
      </c>
      <c r="O1413" s="92"/>
      <c r="P1413" s="226">
        <f>O1413*H1413</f>
        <v>0</v>
      </c>
      <c r="Q1413" s="226">
        <v>0.00050000000000000001</v>
      </c>
      <c r="R1413" s="226">
        <f>Q1413*H1413</f>
        <v>0.051563499999999998</v>
      </c>
      <c r="S1413" s="226">
        <v>0</v>
      </c>
      <c r="T1413" s="227">
        <f>S1413*H1413</f>
        <v>0</v>
      </c>
      <c r="U1413" s="39"/>
      <c r="V1413" s="39"/>
      <c r="W1413" s="39"/>
      <c r="X1413" s="39"/>
      <c r="Y1413" s="39"/>
      <c r="Z1413" s="39"/>
      <c r="AA1413" s="39"/>
      <c r="AB1413" s="39"/>
      <c r="AC1413" s="39"/>
      <c r="AD1413" s="39"/>
      <c r="AE1413" s="39"/>
      <c r="AR1413" s="228" t="s">
        <v>318</v>
      </c>
      <c r="AT1413" s="228" t="s">
        <v>236</v>
      </c>
      <c r="AU1413" s="228" t="s">
        <v>88</v>
      </c>
      <c r="AY1413" s="18" t="s">
        <v>234</v>
      </c>
      <c r="BE1413" s="229">
        <f>IF(N1413="základní",J1413,0)</f>
        <v>0</v>
      </c>
      <c r="BF1413" s="229">
        <f>IF(N1413="snížená",J1413,0)</f>
        <v>0</v>
      </c>
      <c r="BG1413" s="229">
        <f>IF(N1413="zákl. přenesená",J1413,0)</f>
        <v>0</v>
      </c>
      <c r="BH1413" s="229">
        <f>IF(N1413="sníž. přenesená",J1413,0)</f>
        <v>0</v>
      </c>
      <c r="BI1413" s="229">
        <f>IF(N1413="nulová",J1413,0)</f>
        <v>0</v>
      </c>
      <c r="BJ1413" s="18" t="s">
        <v>86</v>
      </c>
      <c r="BK1413" s="229">
        <f>ROUND(I1413*H1413,2)</f>
        <v>0</v>
      </c>
      <c r="BL1413" s="18" t="s">
        <v>318</v>
      </c>
      <c r="BM1413" s="228" t="s">
        <v>2306</v>
      </c>
    </row>
    <row r="1414" s="16" customFormat="1">
      <c r="A1414" s="16"/>
      <c r="B1414" s="264"/>
      <c r="C1414" s="265"/>
      <c r="D1414" s="232" t="s">
        <v>242</v>
      </c>
      <c r="E1414" s="266" t="s">
        <v>1</v>
      </c>
      <c r="F1414" s="267" t="s">
        <v>480</v>
      </c>
      <c r="G1414" s="265"/>
      <c r="H1414" s="266" t="s">
        <v>1</v>
      </c>
      <c r="I1414" s="268"/>
      <c r="J1414" s="265"/>
      <c r="K1414" s="265"/>
      <c r="L1414" s="269"/>
      <c r="M1414" s="270"/>
      <c r="N1414" s="271"/>
      <c r="O1414" s="271"/>
      <c r="P1414" s="271"/>
      <c r="Q1414" s="271"/>
      <c r="R1414" s="271"/>
      <c r="S1414" s="271"/>
      <c r="T1414" s="272"/>
      <c r="U1414" s="16"/>
      <c r="V1414" s="16"/>
      <c r="W1414" s="16"/>
      <c r="X1414" s="16"/>
      <c r="Y1414" s="16"/>
      <c r="Z1414" s="16"/>
      <c r="AA1414" s="16"/>
      <c r="AB1414" s="16"/>
      <c r="AC1414" s="16"/>
      <c r="AD1414" s="16"/>
      <c r="AE1414" s="16"/>
      <c r="AT1414" s="273" t="s">
        <v>242</v>
      </c>
      <c r="AU1414" s="273" t="s">
        <v>88</v>
      </c>
      <c r="AV1414" s="16" t="s">
        <v>86</v>
      </c>
      <c r="AW1414" s="16" t="s">
        <v>34</v>
      </c>
      <c r="AX1414" s="16" t="s">
        <v>78</v>
      </c>
      <c r="AY1414" s="273" t="s">
        <v>234</v>
      </c>
    </row>
    <row r="1415" s="13" customFormat="1">
      <c r="A1415" s="13"/>
      <c r="B1415" s="230"/>
      <c r="C1415" s="231"/>
      <c r="D1415" s="232" t="s">
        <v>242</v>
      </c>
      <c r="E1415" s="233" t="s">
        <v>1</v>
      </c>
      <c r="F1415" s="234" t="s">
        <v>550</v>
      </c>
      <c r="G1415" s="231"/>
      <c r="H1415" s="235">
        <v>5</v>
      </c>
      <c r="I1415" s="236"/>
      <c r="J1415" s="231"/>
      <c r="K1415" s="231"/>
      <c r="L1415" s="237"/>
      <c r="M1415" s="238"/>
      <c r="N1415" s="239"/>
      <c r="O1415" s="239"/>
      <c r="P1415" s="239"/>
      <c r="Q1415" s="239"/>
      <c r="R1415" s="239"/>
      <c r="S1415" s="239"/>
      <c r="T1415" s="240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1" t="s">
        <v>242</v>
      </c>
      <c r="AU1415" s="241" t="s">
        <v>88</v>
      </c>
      <c r="AV1415" s="13" t="s">
        <v>88</v>
      </c>
      <c r="AW1415" s="13" t="s">
        <v>34</v>
      </c>
      <c r="AX1415" s="13" t="s">
        <v>78</v>
      </c>
      <c r="AY1415" s="241" t="s">
        <v>234</v>
      </c>
    </row>
    <row r="1416" s="16" customFormat="1">
      <c r="A1416" s="16"/>
      <c r="B1416" s="264"/>
      <c r="C1416" s="265"/>
      <c r="D1416" s="232" t="s">
        <v>242</v>
      </c>
      <c r="E1416" s="266" t="s">
        <v>1</v>
      </c>
      <c r="F1416" s="267" t="s">
        <v>482</v>
      </c>
      <c r="G1416" s="265"/>
      <c r="H1416" s="266" t="s">
        <v>1</v>
      </c>
      <c r="I1416" s="268"/>
      <c r="J1416" s="265"/>
      <c r="K1416" s="265"/>
      <c r="L1416" s="269"/>
      <c r="M1416" s="270"/>
      <c r="N1416" s="271"/>
      <c r="O1416" s="271"/>
      <c r="P1416" s="271"/>
      <c r="Q1416" s="271"/>
      <c r="R1416" s="271"/>
      <c r="S1416" s="271"/>
      <c r="T1416" s="272"/>
      <c r="U1416" s="16"/>
      <c r="V1416" s="16"/>
      <c r="W1416" s="16"/>
      <c r="X1416" s="16"/>
      <c r="Y1416" s="16"/>
      <c r="Z1416" s="16"/>
      <c r="AA1416" s="16"/>
      <c r="AB1416" s="16"/>
      <c r="AC1416" s="16"/>
      <c r="AD1416" s="16"/>
      <c r="AE1416" s="16"/>
      <c r="AT1416" s="273" t="s">
        <v>242</v>
      </c>
      <c r="AU1416" s="273" t="s">
        <v>88</v>
      </c>
      <c r="AV1416" s="16" t="s">
        <v>86</v>
      </c>
      <c r="AW1416" s="16" t="s">
        <v>34</v>
      </c>
      <c r="AX1416" s="16" t="s">
        <v>78</v>
      </c>
      <c r="AY1416" s="273" t="s">
        <v>234</v>
      </c>
    </row>
    <row r="1417" s="13" customFormat="1">
      <c r="A1417" s="13"/>
      <c r="B1417" s="230"/>
      <c r="C1417" s="231"/>
      <c r="D1417" s="232" t="s">
        <v>242</v>
      </c>
      <c r="E1417" s="233" t="s">
        <v>1</v>
      </c>
      <c r="F1417" s="234" t="s">
        <v>2307</v>
      </c>
      <c r="G1417" s="231"/>
      <c r="H1417" s="235">
        <v>4.9000000000000004</v>
      </c>
      <c r="I1417" s="236"/>
      <c r="J1417" s="231"/>
      <c r="K1417" s="231"/>
      <c r="L1417" s="237"/>
      <c r="M1417" s="238"/>
      <c r="N1417" s="239"/>
      <c r="O1417" s="239"/>
      <c r="P1417" s="239"/>
      <c r="Q1417" s="239"/>
      <c r="R1417" s="239"/>
      <c r="S1417" s="239"/>
      <c r="T1417" s="240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41" t="s">
        <v>242</v>
      </c>
      <c r="AU1417" s="241" t="s">
        <v>88</v>
      </c>
      <c r="AV1417" s="13" t="s">
        <v>88</v>
      </c>
      <c r="AW1417" s="13" t="s">
        <v>34</v>
      </c>
      <c r="AX1417" s="13" t="s">
        <v>78</v>
      </c>
      <c r="AY1417" s="241" t="s">
        <v>234</v>
      </c>
    </row>
    <row r="1418" s="16" customFormat="1">
      <c r="A1418" s="16"/>
      <c r="B1418" s="264"/>
      <c r="C1418" s="265"/>
      <c r="D1418" s="232" t="s">
        <v>242</v>
      </c>
      <c r="E1418" s="266" t="s">
        <v>1</v>
      </c>
      <c r="F1418" s="267" t="s">
        <v>484</v>
      </c>
      <c r="G1418" s="265"/>
      <c r="H1418" s="266" t="s">
        <v>1</v>
      </c>
      <c r="I1418" s="268"/>
      <c r="J1418" s="265"/>
      <c r="K1418" s="265"/>
      <c r="L1418" s="269"/>
      <c r="M1418" s="270"/>
      <c r="N1418" s="271"/>
      <c r="O1418" s="271"/>
      <c r="P1418" s="271"/>
      <c r="Q1418" s="271"/>
      <c r="R1418" s="271"/>
      <c r="S1418" s="271"/>
      <c r="T1418" s="272"/>
      <c r="U1418" s="16"/>
      <c r="V1418" s="16"/>
      <c r="W1418" s="16"/>
      <c r="X1418" s="16"/>
      <c r="Y1418" s="16"/>
      <c r="Z1418" s="16"/>
      <c r="AA1418" s="16"/>
      <c r="AB1418" s="16"/>
      <c r="AC1418" s="16"/>
      <c r="AD1418" s="16"/>
      <c r="AE1418" s="16"/>
      <c r="AT1418" s="273" t="s">
        <v>242</v>
      </c>
      <c r="AU1418" s="273" t="s">
        <v>88</v>
      </c>
      <c r="AV1418" s="16" t="s">
        <v>86</v>
      </c>
      <c r="AW1418" s="16" t="s">
        <v>34</v>
      </c>
      <c r="AX1418" s="16" t="s">
        <v>78</v>
      </c>
      <c r="AY1418" s="273" t="s">
        <v>234</v>
      </c>
    </row>
    <row r="1419" s="13" customFormat="1">
      <c r="A1419" s="13"/>
      <c r="B1419" s="230"/>
      <c r="C1419" s="231"/>
      <c r="D1419" s="232" t="s">
        <v>242</v>
      </c>
      <c r="E1419" s="233" t="s">
        <v>1</v>
      </c>
      <c r="F1419" s="234" t="s">
        <v>2308</v>
      </c>
      <c r="G1419" s="231"/>
      <c r="H1419" s="235">
        <v>11.199999999999999</v>
      </c>
      <c r="I1419" s="236"/>
      <c r="J1419" s="231"/>
      <c r="K1419" s="231"/>
      <c r="L1419" s="237"/>
      <c r="M1419" s="238"/>
      <c r="N1419" s="239"/>
      <c r="O1419" s="239"/>
      <c r="P1419" s="239"/>
      <c r="Q1419" s="239"/>
      <c r="R1419" s="239"/>
      <c r="S1419" s="239"/>
      <c r="T1419" s="240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41" t="s">
        <v>242</v>
      </c>
      <c r="AU1419" s="241" t="s">
        <v>88</v>
      </c>
      <c r="AV1419" s="13" t="s">
        <v>88</v>
      </c>
      <c r="AW1419" s="13" t="s">
        <v>34</v>
      </c>
      <c r="AX1419" s="13" t="s">
        <v>78</v>
      </c>
      <c r="AY1419" s="241" t="s">
        <v>234</v>
      </c>
    </row>
    <row r="1420" s="16" customFormat="1">
      <c r="A1420" s="16"/>
      <c r="B1420" s="264"/>
      <c r="C1420" s="265"/>
      <c r="D1420" s="232" t="s">
        <v>242</v>
      </c>
      <c r="E1420" s="266" t="s">
        <v>1</v>
      </c>
      <c r="F1420" s="267" t="s">
        <v>486</v>
      </c>
      <c r="G1420" s="265"/>
      <c r="H1420" s="266" t="s">
        <v>1</v>
      </c>
      <c r="I1420" s="268"/>
      <c r="J1420" s="265"/>
      <c r="K1420" s="265"/>
      <c r="L1420" s="269"/>
      <c r="M1420" s="270"/>
      <c r="N1420" s="271"/>
      <c r="O1420" s="271"/>
      <c r="P1420" s="271"/>
      <c r="Q1420" s="271"/>
      <c r="R1420" s="271"/>
      <c r="S1420" s="271"/>
      <c r="T1420" s="272"/>
      <c r="U1420" s="16"/>
      <c r="V1420" s="16"/>
      <c r="W1420" s="16"/>
      <c r="X1420" s="16"/>
      <c r="Y1420" s="16"/>
      <c r="Z1420" s="16"/>
      <c r="AA1420" s="16"/>
      <c r="AB1420" s="16"/>
      <c r="AC1420" s="16"/>
      <c r="AD1420" s="16"/>
      <c r="AE1420" s="16"/>
      <c r="AT1420" s="273" t="s">
        <v>242</v>
      </c>
      <c r="AU1420" s="273" t="s">
        <v>88</v>
      </c>
      <c r="AV1420" s="16" t="s">
        <v>86</v>
      </c>
      <c r="AW1420" s="16" t="s">
        <v>34</v>
      </c>
      <c r="AX1420" s="16" t="s">
        <v>78</v>
      </c>
      <c r="AY1420" s="273" t="s">
        <v>234</v>
      </c>
    </row>
    <row r="1421" s="13" customFormat="1">
      <c r="A1421" s="13"/>
      <c r="B1421" s="230"/>
      <c r="C1421" s="231"/>
      <c r="D1421" s="232" t="s">
        <v>242</v>
      </c>
      <c r="E1421" s="233" t="s">
        <v>1</v>
      </c>
      <c r="F1421" s="234" t="s">
        <v>2309</v>
      </c>
      <c r="G1421" s="231"/>
      <c r="H1421" s="235">
        <v>5</v>
      </c>
      <c r="I1421" s="236"/>
      <c r="J1421" s="231"/>
      <c r="K1421" s="231"/>
      <c r="L1421" s="237"/>
      <c r="M1421" s="238"/>
      <c r="N1421" s="239"/>
      <c r="O1421" s="239"/>
      <c r="P1421" s="239"/>
      <c r="Q1421" s="239"/>
      <c r="R1421" s="239"/>
      <c r="S1421" s="239"/>
      <c r="T1421" s="240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1" t="s">
        <v>242</v>
      </c>
      <c r="AU1421" s="241" t="s">
        <v>88</v>
      </c>
      <c r="AV1421" s="13" t="s">
        <v>88</v>
      </c>
      <c r="AW1421" s="13" t="s">
        <v>34</v>
      </c>
      <c r="AX1421" s="13" t="s">
        <v>78</v>
      </c>
      <c r="AY1421" s="241" t="s">
        <v>234</v>
      </c>
    </row>
    <row r="1422" s="13" customFormat="1">
      <c r="A1422" s="13"/>
      <c r="B1422" s="230"/>
      <c r="C1422" s="231"/>
      <c r="D1422" s="232" t="s">
        <v>242</v>
      </c>
      <c r="E1422" s="233" t="s">
        <v>1</v>
      </c>
      <c r="F1422" s="234" t="s">
        <v>2310</v>
      </c>
      <c r="G1422" s="231"/>
      <c r="H1422" s="235">
        <v>4.7999999999999998</v>
      </c>
      <c r="I1422" s="236"/>
      <c r="J1422" s="231"/>
      <c r="K1422" s="231"/>
      <c r="L1422" s="237"/>
      <c r="M1422" s="238"/>
      <c r="N1422" s="239"/>
      <c r="O1422" s="239"/>
      <c r="P1422" s="239"/>
      <c r="Q1422" s="239"/>
      <c r="R1422" s="239"/>
      <c r="S1422" s="239"/>
      <c r="T1422" s="240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1" t="s">
        <v>242</v>
      </c>
      <c r="AU1422" s="241" t="s">
        <v>88</v>
      </c>
      <c r="AV1422" s="13" t="s">
        <v>88</v>
      </c>
      <c r="AW1422" s="13" t="s">
        <v>34</v>
      </c>
      <c r="AX1422" s="13" t="s">
        <v>78</v>
      </c>
      <c r="AY1422" s="241" t="s">
        <v>234</v>
      </c>
    </row>
    <row r="1423" s="16" customFormat="1">
      <c r="A1423" s="16"/>
      <c r="B1423" s="264"/>
      <c r="C1423" s="265"/>
      <c r="D1423" s="232" t="s">
        <v>242</v>
      </c>
      <c r="E1423" s="266" t="s">
        <v>1</v>
      </c>
      <c r="F1423" s="267" t="s">
        <v>2278</v>
      </c>
      <c r="G1423" s="265"/>
      <c r="H1423" s="266" t="s">
        <v>1</v>
      </c>
      <c r="I1423" s="268"/>
      <c r="J1423" s="265"/>
      <c r="K1423" s="265"/>
      <c r="L1423" s="269"/>
      <c r="M1423" s="270"/>
      <c r="N1423" s="271"/>
      <c r="O1423" s="271"/>
      <c r="P1423" s="271"/>
      <c r="Q1423" s="271"/>
      <c r="R1423" s="271"/>
      <c r="S1423" s="271"/>
      <c r="T1423" s="272"/>
      <c r="U1423" s="16"/>
      <c r="V1423" s="16"/>
      <c r="W1423" s="16"/>
      <c r="X1423" s="16"/>
      <c r="Y1423" s="16"/>
      <c r="Z1423" s="16"/>
      <c r="AA1423" s="16"/>
      <c r="AB1423" s="16"/>
      <c r="AC1423" s="16"/>
      <c r="AD1423" s="16"/>
      <c r="AE1423" s="16"/>
      <c r="AT1423" s="273" t="s">
        <v>242</v>
      </c>
      <c r="AU1423" s="273" t="s">
        <v>88</v>
      </c>
      <c r="AV1423" s="16" t="s">
        <v>86</v>
      </c>
      <c r="AW1423" s="16" t="s">
        <v>34</v>
      </c>
      <c r="AX1423" s="16" t="s">
        <v>78</v>
      </c>
      <c r="AY1423" s="273" t="s">
        <v>234</v>
      </c>
    </row>
    <row r="1424" s="13" customFormat="1">
      <c r="A1424" s="13"/>
      <c r="B1424" s="230"/>
      <c r="C1424" s="231"/>
      <c r="D1424" s="232" t="s">
        <v>242</v>
      </c>
      <c r="E1424" s="233" t="s">
        <v>1</v>
      </c>
      <c r="F1424" s="234" t="s">
        <v>2311</v>
      </c>
      <c r="G1424" s="231"/>
      <c r="H1424" s="235">
        <v>7.9000000000000004</v>
      </c>
      <c r="I1424" s="236"/>
      <c r="J1424" s="231"/>
      <c r="K1424" s="231"/>
      <c r="L1424" s="237"/>
      <c r="M1424" s="238"/>
      <c r="N1424" s="239"/>
      <c r="O1424" s="239"/>
      <c r="P1424" s="239"/>
      <c r="Q1424" s="239"/>
      <c r="R1424" s="239"/>
      <c r="S1424" s="239"/>
      <c r="T1424" s="240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41" t="s">
        <v>242</v>
      </c>
      <c r="AU1424" s="241" t="s">
        <v>88</v>
      </c>
      <c r="AV1424" s="13" t="s">
        <v>88</v>
      </c>
      <c r="AW1424" s="13" t="s">
        <v>34</v>
      </c>
      <c r="AX1424" s="13" t="s">
        <v>78</v>
      </c>
      <c r="AY1424" s="241" t="s">
        <v>234</v>
      </c>
    </row>
    <row r="1425" s="13" customFormat="1">
      <c r="A1425" s="13"/>
      <c r="B1425" s="230"/>
      <c r="C1425" s="231"/>
      <c r="D1425" s="232" t="s">
        <v>242</v>
      </c>
      <c r="E1425" s="233" t="s">
        <v>1</v>
      </c>
      <c r="F1425" s="234" t="s">
        <v>2312</v>
      </c>
      <c r="G1425" s="231"/>
      <c r="H1425" s="235">
        <v>5</v>
      </c>
      <c r="I1425" s="236"/>
      <c r="J1425" s="231"/>
      <c r="K1425" s="231"/>
      <c r="L1425" s="237"/>
      <c r="M1425" s="238"/>
      <c r="N1425" s="239"/>
      <c r="O1425" s="239"/>
      <c r="P1425" s="239"/>
      <c r="Q1425" s="239"/>
      <c r="R1425" s="239"/>
      <c r="S1425" s="239"/>
      <c r="T1425" s="240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1" t="s">
        <v>242</v>
      </c>
      <c r="AU1425" s="241" t="s">
        <v>88</v>
      </c>
      <c r="AV1425" s="13" t="s">
        <v>88</v>
      </c>
      <c r="AW1425" s="13" t="s">
        <v>34</v>
      </c>
      <c r="AX1425" s="13" t="s">
        <v>78</v>
      </c>
      <c r="AY1425" s="241" t="s">
        <v>234</v>
      </c>
    </row>
    <row r="1426" s="16" customFormat="1">
      <c r="A1426" s="16"/>
      <c r="B1426" s="264"/>
      <c r="C1426" s="265"/>
      <c r="D1426" s="232" t="s">
        <v>242</v>
      </c>
      <c r="E1426" s="266" t="s">
        <v>1</v>
      </c>
      <c r="F1426" s="267" t="s">
        <v>2282</v>
      </c>
      <c r="G1426" s="265"/>
      <c r="H1426" s="266" t="s">
        <v>1</v>
      </c>
      <c r="I1426" s="268"/>
      <c r="J1426" s="265"/>
      <c r="K1426" s="265"/>
      <c r="L1426" s="269"/>
      <c r="M1426" s="270"/>
      <c r="N1426" s="271"/>
      <c r="O1426" s="271"/>
      <c r="P1426" s="271"/>
      <c r="Q1426" s="271"/>
      <c r="R1426" s="271"/>
      <c r="S1426" s="271"/>
      <c r="T1426" s="272"/>
      <c r="U1426" s="16"/>
      <c r="V1426" s="16"/>
      <c r="W1426" s="16"/>
      <c r="X1426" s="16"/>
      <c r="Y1426" s="16"/>
      <c r="Z1426" s="16"/>
      <c r="AA1426" s="16"/>
      <c r="AB1426" s="16"/>
      <c r="AC1426" s="16"/>
      <c r="AD1426" s="16"/>
      <c r="AE1426" s="16"/>
      <c r="AT1426" s="273" t="s">
        <v>242</v>
      </c>
      <c r="AU1426" s="273" t="s">
        <v>88</v>
      </c>
      <c r="AV1426" s="16" t="s">
        <v>86</v>
      </c>
      <c r="AW1426" s="16" t="s">
        <v>34</v>
      </c>
      <c r="AX1426" s="16" t="s">
        <v>78</v>
      </c>
      <c r="AY1426" s="273" t="s">
        <v>234</v>
      </c>
    </row>
    <row r="1427" s="13" customFormat="1">
      <c r="A1427" s="13"/>
      <c r="B1427" s="230"/>
      <c r="C1427" s="231"/>
      <c r="D1427" s="232" t="s">
        <v>242</v>
      </c>
      <c r="E1427" s="233" t="s">
        <v>1</v>
      </c>
      <c r="F1427" s="234" t="s">
        <v>2313</v>
      </c>
      <c r="G1427" s="231"/>
      <c r="H1427" s="235">
        <v>22.920000000000002</v>
      </c>
      <c r="I1427" s="236"/>
      <c r="J1427" s="231"/>
      <c r="K1427" s="231"/>
      <c r="L1427" s="237"/>
      <c r="M1427" s="238"/>
      <c r="N1427" s="239"/>
      <c r="O1427" s="239"/>
      <c r="P1427" s="239"/>
      <c r="Q1427" s="239"/>
      <c r="R1427" s="239"/>
      <c r="S1427" s="239"/>
      <c r="T1427" s="240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41" t="s">
        <v>242</v>
      </c>
      <c r="AU1427" s="241" t="s">
        <v>88</v>
      </c>
      <c r="AV1427" s="13" t="s">
        <v>88</v>
      </c>
      <c r="AW1427" s="13" t="s">
        <v>34</v>
      </c>
      <c r="AX1427" s="13" t="s">
        <v>78</v>
      </c>
      <c r="AY1427" s="241" t="s">
        <v>234</v>
      </c>
    </row>
    <row r="1428" s="13" customFormat="1">
      <c r="A1428" s="13"/>
      <c r="B1428" s="230"/>
      <c r="C1428" s="231"/>
      <c r="D1428" s="232" t="s">
        <v>242</v>
      </c>
      <c r="E1428" s="233" t="s">
        <v>1</v>
      </c>
      <c r="F1428" s="234" t="s">
        <v>2314</v>
      </c>
      <c r="G1428" s="231"/>
      <c r="H1428" s="235">
        <v>2.3999999999999999</v>
      </c>
      <c r="I1428" s="236"/>
      <c r="J1428" s="231"/>
      <c r="K1428" s="231"/>
      <c r="L1428" s="237"/>
      <c r="M1428" s="238"/>
      <c r="N1428" s="239"/>
      <c r="O1428" s="239"/>
      <c r="P1428" s="239"/>
      <c r="Q1428" s="239"/>
      <c r="R1428" s="239"/>
      <c r="S1428" s="239"/>
      <c r="T1428" s="240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41" t="s">
        <v>242</v>
      </c>
      <c r="AU1428" s="241" t="s">
        <v>88</v>
      </c>
      <c r="AV1428" s="13" t="s">
        <v>88</v>
      </c>
      <c r="AW1428" s="13" t="s">
        <v>34</v>
      </c>
      <c r="AX1428" s="13" t="s">
        <v>78</v>
      </c>
      <c r="AY1428" s="241" t="s">
        <v>234</v>
      </c>
    </row>
    <row r="1429" s="13" customFormat="1">
      <c r="A1429" s="13"/>
      <c r="B1429" s="230"/>
      <c r="C1429" s="231"/>
      <c r="D1429" s="232" t="s">
        <v>242</v>
      </c>
      <c r="E1429" s="233" t="s">
        <v>1</v>
      </c>
      <c r="F1429" s="234" t="s">
        <v>2315</v>
      </c>
      <c r="G1429" s="231"/>
      <c r="H1429" s="235">
        <v>14.4</v>
      </c>
      <c r="I1429" s="236"/>
      <c r="J1429" s="231"/>
      <c r="K1429" s="231"/>
      <c r="L1429" s="237"/>
      <c r="M1429" s="238"/>
      <c r="N1429" s="239"/>
      <c r="O1429" s="239"/>
      <c r="P1429" s="239"/>
      <c r="Q1429" s="239"/>
      <c r="R1429" s="239"/>
      <c r="S1429" s="239"/>
      <c r="T1429" s="240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41" t="s">
        <v>242</v>
      </c>
      <c r="AU1429" s="241" t="s">
        <v>88</v>
      </c>
      <c r="AV1429" s="13" t="s">
        <v>88</v>
      </c>
      <c r="AW1429" s="13" t="s">
        <v>34</v>
      </c>
      <c r="AX1429" s="13" t="s">
        <v>78</v>
      </c>
      <c r="AY1429" s="241" t="s">
        <v>234</v>
      </c>
    </row>
    <row r="1430" s="16" customFormat="1">
      <c r="A1430" s="16"/>
      <c r="B1430" s="264"/>
      <c r="C1430" s="265"/>
      <c r="D1430" s="232" t="s">
        <v>242</v>
      </c>
      <c r="E1430" s="266" t="s">
        <v>1</v>
      </c>
      <c r="F1430" s="267" t="s">
        <v>2285</v>
      </c>
      <c r="G1430" s="265"/>
      <c r="H1430" s="266" t="s">
        <v>1</v>
      </c>
      <c r="I1430" s="268"/>
      <c r="J1430" s="265"/>
      <c r="K1430" s="265"/>
      <c r="L1430" s="269"/>
      <c r="M1430" s="270"/>
      <c r="N1430" s="271"/>
      <c r="O1430" s="271"/>
      <c r="P1430" s="271"/>
      <c r="Q1430" s="271"/>
      <c r="R1430" s="271"/>
      <c r="S1430" s="271"/>
      <c r="T1430" s="272"/>
      <c r="U1430" s="16"/>
      <c r="V1430" s="16"/>
      <c r="W1430" s="16"/>
      <c r="X1430" s="16"/>
      <c r="Y1430" s="16"/>
      <c r="Z1430" s="16"/>
      <c r="AA1430" s="16"/>
      <c r="AB1430" s="16"/>
      <c r="AC1430" s="16"/>
      <c r="AD1430" s="16"/>
      <c r="AE1430" s="16"/>
      <c r="AT1430" s="273" t="s">
        <v>242</v>
      </c>
      <c r="AU1430" s="273" t="s">
        <v>88</v>
      </c>
      <c r="AV1430" s="16" t="s">
        <v>86</v>
      </c>
      <c r="AW1430" s="16" t="s">
        <v>34</v>
      </c>
      <c r="AX1430" s="16" t="s">
        <v>78</v>
      </c>
      <c r="AY1430" s="273" t="s">
        <v>234</v>
      </c>
    </row>
    <row r="1431" s="13" customFormat="1">
      <c r="A1431" s="13"/>
      <c r="B1431" s="230"/>
      <c r="C1431" s="231"/>
      <c r="D1431" s="232" t="s">
        <v>242</v>
      </c>
      <c r="E1431" s="233" t="s">
        <v>1</v>
      </c>
      <c r="F1431" s="234" t="s">
        <v>2316</v>
      </c>
      <c r="G1431" s="231"/>
      <c r="H1431" s="235">
        <v>10.207000000000001</v>
      </c>
      <c r="I1431" s="236"/>
      <c r="J1431" s="231"/>
      <c r="K1431" s="231"/>
      <c r="L1431" s="237"/>
      <c r="M1431" s="238"/>
      <c r="N1431" s="239"/>
      <c r="O1431" s="239"/>
      <c r="P1431" s="239"/>
      <c r="Q1431" s="239"/>
      <c r="R1431" s="239"/>
      <c r="S1431" s="239"/>
      <c r="T1431" s="240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1" t="s">
        <v>242</v>
      </c>
      <c r="AU1431" s="241" t="s">
        <v>88</v>
      </c>
      <c r="AV1431" s="13" t="s">
        <v>88</v>
      </c>
      <c r="AW1431" s="13" t="s">
        <v>34</v>
      </c>
      <c r="AX1431" s="13" t="s">
        <v>78</v>
      </c>
      <c r="AY1431" s="241" t="s">
        <v>234</v>
      </c>
    </row>
    <row r="1432" s="13" customFormat="1">
      <c r="A1432" s="13"/>
      <c r="B1432" s="230"/>
      <c r="C1432" s="231"/>
      <c r="D1432" s="232" t="s">
        <v>242</v>
      </c>
      <c r="E1432" s="233" t="s">
        <v>1</v>
      </c>
      <c r="F1432" s="234" t="s">
        <v>2317</v>
      </c>
      <c r="G1432" s="231"/>
      <c r="H1432" s="235">
        <v>1.1499999999999999</v>
      </c>
      <c r="I1432" s="236"/>
      <c r="J1432" s="231"/>
      <c r="K1432" s="231"/>
      <c r="L1432" s="237"/>
      <c r="M1432" s="238"/>
      <c r="N1432" s="239"/>
      <c r="O1432" s="239"/>
      <c r="P1432" s="239"/>
      <c r="Q1432" s="239"/>
      <c r="R1432" s="239"/>
      <c r="S1432" s="239"/>
      <c r="T1432" s="240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41" t="s">
        <v>242</v>
      </c>
      <c r="AU1432" s="241" t="s">
        <v>88</v>
      </c>
      <c r="AV1432" s="13" t="s">
        <v>88</v>
      </c>
      <c r="AW1432" s="13" t="s">
        <v>34</v>
      </c>
      <c r="AX1432" s="13" t="s">
        <v>78</v>
      </c>
      <c r="AY1432" s="241" t="s">
        <v>234</v>
      </c>
    </row>
    <row r="1433" s="13" customFormat="1">
      <c r="A1433" s="13"/>
      <c r="B1433" s="230"/>
      <c r="C1433" s="231"/>
      <c r="D1433" s="232" t="s">
        <v>242</v>
      </c>
      <c r="E1433" s="233" t="s">
        <v>1</v>
      </c>
      <c r="F1433" s="234" t="s">
        <v>2318</v>
      </c>
      <c r="G1433" s="231"/>
      <c r="H1433" s="235">
        <v>8.25</v>
      </c>
      <c r="I1433" s="236"/>
      <c r="J1433" s="231"/>
      <c r="K1433" s="231"/>
      <c r="L1433" s="237"/>
      <c r="M1433" s="238"/>
      <c r="N1433" s="239"/>
      <c r="O1433" s="239"/>
      <c r="P1433" s="239"/>
      <c r="Q1433" s="239"/>
      <c r="R1433" s="239"/>
      <c r="S1433" s="239"/>
      <c r="T1433" s="240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41" t="s">
        <v>242</v>
      </c>
      <c r="AU1433" s="241" t="s">
        <v>88</v>
      </c>
      <c r="AV1433" s="13" t="s">
        <v>88</v>
      </c>
      <c r="AW1433" s="13" t="s">
        <v>34</v>
      </c>
      <c r="AX1433" s="13" t="s">
        <v>78</v>
      </c>
      <c r="AY1433" s="241" t="s">
        <v>234</v>
      </c>
    </row>
    <row r="1434" s="15" customFormat="1">
      <c r="A1434" s="15"/>
      <c r="B1434" s="253"/>
      <c r="C1434" s="254"/>
      <c r="D1434" s="232" t="s">
        <v>242</v>
      </c>
      <c r="E1434" s="255" t="s">
        <v>1</v>
      </c>
      <c r="F1434" s="256" t="s">
        <v>250</v>
      </c>
      <c r="G1434" s="254"/>
      <c r="H1434" s="257">
        <v>103.127</v>
      </c>
      <c r="I1434" s="258"/>
      <c r="J1434" s="254"/>
      <c r="K1434" s="254"/>
      <c r="L1434" s="259"/>
      <c r="M1434" s="260"/>
      <c r="N1434" s="261"/>
      <c r="O1434" s="261"/>
      <c r="P1434" s="261"/>
      <c r="Q1434" s="261"/>
      <c r="R1434" s="261"/>
      <c r="S1434" s="261"/>
      <c r="T1434" s="262"/>
      <c r="U1434" s="15"/>
      <c r="V1434" s="15"/>
      <c r="W1434" s="15"/>
      <c r="X1434" s="15"/>
      <c r="Y1434" s="15"/>
      <c r="Z1434" s="15"/>
      <c r="AA1434" s="15"/>
      <c r="AB1434" s="15"/>
      <c r="AC1434" s="15"/>
      <c r="AD1434" s="15"/>
      <c r="AE1434" s="15"/>
      <c r="AT1434" s="263" t="s">
        <v>242</v>
      </c>
      <c r="AU1434" s="263" t="s">
        <v>88</v>
      </c>
      <c r="AV1434" s="15" t="s">
        <v>93</v>
      </c>
      <c r="AW1434" s="15" t="s">
        <v>34</v>
      </c>
      <c r="AX1434" s="15" t="s">
        <v>78</v>
      </c>
      <c r="AY1434" s="263" t="s">
        <v>234</v>
      </c>
    </row>
    <row r="1435" s="14" customFormat="1">
      <c r="A1435" s="14"/>
      <c r="B1435" s="242"/>
      <c r="C1435" s="243"/>
      <c r="D1435" s="232" t="s">
        <v>242</v>
      </c>
      <c r="E1435" s="244" t="s">
        <v>1</v>
      </c>
      <c r="F1435" s="245" t="s">
        <v>244</v>
      </c>
      <c r="G1435" s="243"/>
      <c r="H1435" s="246">
        <v>103.127</v>
      </c>
      <c r="I1435" s="247"/>
      <c r="J1435" s="243"/>
      <c r="K1435" s="243"/>
      <c r="L1435" s="248"/>
      <c r="M1435" s="249"/>
      <c r="N1435" s="250"/>
      <c r="O1435" s="250"/>
      <c r="P1435" s="250"/>
      <c r="Q1435" s="250"/>
      <c r="R1435" s="250"/>
      <c r="S1435" s="250"/>
      <c r="T1435" s="251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2" t="s">
        <v>242</v>
      </c>
      <c r="AU1435" s="252" t="s">
        <v>88</v>
      </c>
      <c r="AV1435" s="14" t="s">
        <v>240</v>
      </c>
      <c r="AW1435" s="14" t="s">
        <v>34</v>
      </c>
      <c r="AX1435" s="14" t="s">
        <v>86</v>
      </c>
      <c r="AY1435" s="252" t="s">
        <v>234</v>
      </c>
    </row>
    <row r="1436" s="2" customFormat="1" ht="16.5" customHeight="1">
      <c r="A1436" s="39"/>
      <c r="B1436" s="40"/>
      <c r="C1436" s="217" t="s">
        <v>115</v>
      </c>
      <c r="D1436" s="217" t="s">
        <v>236</v>
      </c>
      <c r="E1436" s="218" t="s">
        <v>2319</v>
      </c>
      <c r="F1436" s="219" t="s">
        <v>2320</v>
      </c>
      <c r="G1436" s="220" t="s">
        <v>96</v>
      </c>
      <c r="H1436" s="221">
        <v>75.799999999999997</v>
      </c>
      <c r="I1436" s="222"/>
      <c r="J1436" s="223">
        <f>ROUND(I1436*H1436,2)</f>
        <v>0</v>
      </c>
      <c r="K1436" s="219" t="s">
        <v>239</v>
      </c>
      <c r="L1436" s="45"/>
      <c r="M1436" s="224" t="s">
        <v>1</v>
      </c>
      <c r="N1436" s="225" t="s">
        <v>43</v>
      </c>
      <c r="O1436" s="92"/>
      <c r="P1436" s="226">
        <f>O1436*H1436</f>
        <v>0</v>
      </c>
      <c r="Q1436" s="226">
        <v>3.0000000000000001E-05</v>
      </c>
      <c r="R1436" s="226">
        <f>Q1436*H1436</f>
        <v>0.002274</v>
      </c>
      <c r="S1436" s="226">
        <v>0</v>
      </c>
      <c r="T1436" s="227">
        <f>S1436*H1436</f>
        <v>0</v>
      </c>
      <c r="U1436" s="39"/>
      <c r="V1436" s="39"/>
      <c r="W1436" s="39"/>
      <c r="X1436" s="39"/>
      <c r="Y1436" s="39"/>
      <c r="Z1436" s="39"/>
      <c r="AA1436" s="39"/>
      <c r="AB1436" s="39"/>
      <c r="AC1436" s="39"/>
      <c r="AD1436" s="39"/>
      <c r="AE1436" s="39"/>
      <c r="AR1436" s="228" t="s">
        <v>318</v>
      </c>
      <c r="AT1436" s="228" t="s">
        <v>236</v>
      </c>
      <c r="AU1436" s="228" t="s">
        <v>88</v>
      </c>
      <c r="AY1436" s="18" t="s">
        <v>234</v>
      </c>
      <c r="BE1436" s="229">
        <f>IF(N1436="základní",J1436,0)</f>
        <v>0</v>
      </c>
      <c r="BF1436" s="229">
        <f>IF(N1436="snížená",J1436,0)</f>
        <v>0</v>
      </c>
      <c r="BG1436" s="229">
        <f>IF(N1436="zákl. přenesená",J1436,0)</f>
        <v>0</v>
      </c>
      <c r="BH1436" s="229">
        <f>IF(N1436="sníž. přenesená",J1436,0)</f>
        <v>0</v>
      </c>
      <c r="BI1436" s="229">
        <f>IF(N1436="nulová",J1436,0)</f>
        <v>0</v>
      </c>
      <c r="BJ1436" s="18" t="s">
        <v>86</v>
      </c>
      <c r="BK1436" s="229">
        <f>ROUND(I1436*H1436,2)</f>
        <v>0</v>
      </c>
      <c r="BL1436" s="18" t="s">
        <v>318</v>
      </c>
      <c r="BM1436" s="228" t="s">
        <v>2321</v>
      </c>
    </row>
    <row r="1437" s="16" customFormat="1">
      <c r="A1437" s="16"/>
      <c r="B1437" s="264"/>
      <c r="C1437" s="265"/>
      <c r="D1437" s="232" t="s">
        <v>242</v>
      </c>
      <c r="E1437" s="266" t="s">
        <v>1</v>
      </c>
      <c r="F1437" s="267" t="s">
        <v>480</v>
      </c>
      <c r="G1437" s="265"/>
      <c r="H1437" s="266" t="s">
        <v>1</v>
      </c>
      <c r="I1437" s="268"/>
      <c r="J1437" s="265"/>
      <c r="K1437" s="265"/>
      <c r="L1437" s="269"/>
      <c r="M1437" s="270"/>
      <c r="N1437" s="271"/>
      <c r="O1437" s="271"/>
      <c r="P1437" s="271"/>
      <c r="Q1437" s="271"/>
      <c r="R1437" s="271"/>
      <c r="S1437" s="271"/>
      <c r="T1437" s="272"/>
      <c r="U1437" s="16"/>
      <c r="V1437" s="16"/>
      <c r="W1437" s="16"/>
      <c r="X1437" s="16"/>
      <c r="Y1437" s="16"/>
      <c r="Z1437" s="16"/>
      <c r="AA1437" s="16"/>
      <c r="AB1437" s="16"/>
      <c r="AC1437" s="16"/>
      <c r="AD1437" s="16"/>
      <c r="AE1437" s="16"/>
      <c r="AT1437" s="273" t="s">
        <v>242</v>
      </c>
      <c r="AU1437" s="273" t="s">
        <v>88</v>
      </c>
      <c r="AV1437" s="16" t="s">
        <v>86</v>
      </c>
      <c r="AW1437" s="16" t="s">
        <v>34</v>
      </c>
      <c r="AX1437" s="16" t="s">
        <v>78</v>
      </c>
      <c r="AY1437" s="273" t="s">
        <v>234</v>
      </c>
    </row>
    <row r="1438" s="13" customFormat="1">
      <c r="A1438" s="13"/>
      <c r="B1438" s="230"/>
      <c r="C1438" s="231"/>
      <c r="D1438" s="232" t="s">
        <v>242</v>
      </c>
      <c r="E1438" s="233" t="s">
        <v>1</v>
      </c>
      <c r="F1438" s="234" t="s">
        <v>2322</v>
      </c>
      <c r="G1438" s="231"/>
      <c r="H1438" s="235">
        <v>3.2000000000000002</v>
      </c>
      <c r="I1438" s="236"/>
      <c r="J1438" s="231"/>
      <c r="K1438" s="231"/>
      <c r="L1438" s="237"/>
      <c r="M1438" s="238"/>
      <c r="N1438" s="239"/>
      <c r="O1438" s="239"/>
      <c r="P1438" s="239"/>
      <c r="Q1438" s="239"/>
      <c r="R1438" s="239"/>
      <c r="S1438" s="239"/>
      <c r="T1438" s="240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1" t="s">
        <v>242</v>
      </c>
      <c r="AU1438" s="241" t="s">
        <v>88</v>
      </c>
      <c r="AV1438" s="13" t="s">
        <v>88</v>
      </c>
      <c r="AW1438" s="13" t="s">
        <v>34</v>
      </c>
      <c r="AX1438" s="13" t="s">
        <v>78</v>
      </c>
      <c r="AY1438" s="241" t="s">
        <v>234</v>
      </c>
    </row>
    <row r="1439" s="16" customFormat="1">
      <c r="A1439" s="16"/>
      <c r="B1439" s="264"/>
      <c r="C1439" s="265"/>
      <c r="D1439" s="232" t="s">
        <v>242</v>
      </c>
      <c r="E1439" s="266" t="s">
        <v>1</v>
      </c>
      <c r="F1439" s="267" t="s">
        <v>482</v>
      </c>
      <c r="G1439" s="265"/>
      <c r="H1439" s="266" t="s">
        <v>1</v>
      </c>
      <c r="I1439" s="268"/>
      <c r="J1439" s="265"/>
      <c r="K1439" s="265"/>
      <c r="L1439" s="269"/>
      <c r="M1439" s="270"/>
      <c r="N1439" s="271"/>
      <c r="O1439" s="271"/>
      <c r="P1439" s="271"/>
      <c r="Q1439" s="271"/>
      <c r="R1439" s="271"/>
      <c r="S1439" s="271"/>
      <c r="T1439" s="272"/>
      <c r="U1439" s="16"/>
      <c r="V1439" s="16"/>
      <c r="W1439" s="16"/>
      <c r="X1439" s="16"/>
      <c r="Y1439" s="16"/>
      <c r="Z1439" s="16"/>
      <c r="AA1439" s="16"/>
      <c r="AB1439" s="16"/>
      <c r="AC1439" s="16"/>
      <c r="AD1439" s="16"/>
      <c r="AE1439" s="16"/>
      <c r="AT1439" s="273" t="s">
        <v>242</v>
      </c>
      <c r="AU1439" s="273" t="s">
        <v>88</v>
      </c>
      <c r="AV1439" s="16" t="s">
        <v>86</v>
      </c>
      <c r="AW1439" s="16" t="s">
        <v>34</v>
      </c>
      <c r="AX1439" s="16" t="s">
        <v>78</v>
      </c>
      <c r="AY1439" s="273" t="s">
        <v>234</v>
      </c>
    </row>
    <row r="1440" s="13" customFormat="1">
      <c r="A1440" s="13"/>
      <c r="B1440" s="230"/>
      <c r="C1440" s="231"/>
      <c r="D1440" s="232" t="s">
        <v>242</v>
      </c>
      <c r="E1440" s="233" t="s">
        <v>1</v>
      </c>
      <c r="F1440" s="234" t="s">
        <v>2323</v>
      </c>
      <c r="G1440" s="231"/>
      <c r="H1440" s="235">
        <v>1.6000000000000001</v>
      </c>
      <c r="I1440" s="236"/>
      <c r="J1440" s="231"/>
      <c r="K1440" s="231"/>
      <c r="L1440" s="237"/>
      <c r="M1440" s="238"/>
      <c r="N1440" s="239"/>
      <c r="O1440" s="239"/>
      <c r="P1440" s="239"/>
      <c r="Q1440" s="239"/>
      <c r="R1440" s="239"/>
      <c r="S1440" s="239"/>
      <c r="T1440" s="240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1" t="s">
        <v>242</v>
      </c>
      <c r="AU1440" s="241" t="s">
        <v>88</v>
      </c>
      <c r="AV1440" s="13" t="s">
        <v>88</v>
      </c>
      <c r="AW1440" s="13" t="s">
        <v>34</v>
      </c>
      <c r="AX1440" s="13" t="s">
        <v>78</v>
      </c>
      <c r="AY1440" s="241" t="s">
        <v>234</v>
      </c>
    </row>
    <row r="1441" s="16" customFormat="1">
      <c r="A1441" s="16"/>
      <c r="B1441" s="264"/>
      <c r="C1441" s="265"/>
      <c r="D1441" s="232" t="s">
        <v>242</v>
      </c>
      <c r="E1441" s="266" t="s">
        <v>1</v>
      </c>
      <c r="F1441" s="267" t="s">
        <v>484</v>
      </c>
      <c r="G1441" s="265"/>
      <c r="H1441" s="266" t="s">
        <v>1</v>
      </c>
      <c r="I1441" s="268"/>
      <c r="J1441" s="265"/>
      <c r="K1441" s="265"/>
      <c r="L1441" s="269"/>
      <c r="M1441" s="270"/>
      <c r="N1441" s="271"/>
      <c r="O1441" s="271"/>
      <c r="P1441" s="271"/>
      <c r="Q1441" s="271"/>
      <c r="R1441" s="271"/>
      <c r="S1441" s="271"/>
      <c r="T1441" s="272"/>
      <c r="U1441" s="16"/>
      <c r="V1441" s="16"/>
      <c r="W1441" s="16"/>
      <c r="X1441" s="16"/>
      <c r="Y1441" s="16"/>
      <c r="Z1441" s="16"/>
      <c r="AA1441" s="16"/>
      <c r="AB1441" s="16"/>
      <c r="AC1441" s="16"/>
      <c r="AD1441" s="16"/>
      <c r="AE1441" s="16"/>
      <c r="AT1441" s="273" t="s">
        <v>242</v>
      </c>
      <c r="AU1441" s="273" t="s">
        <v>88</v>
      </c>
      <c r="AV1441" s="16" t="s">
        <v>86</v>
      </c>
      <c r="AW1441" s="16" t="s">
        <v>34</v>
      </c>
      <c r="AX1441" s="16" t="s">
        <v>78</v>
      </c>
      <c r="AY1441" s="273" t="s">
        <v>234</v>
      </c>
    </row>
    <row r="1442" s="13" customFormat="1">
      <c r="A1442" s="13"/>
      <c r="B1442" s="230"/>
      <c r="C1442" s="231"/>
      <c r="D1442" s="232" t="s">
        <v>242</v>
      </c>
      <c r="E1442" s="233" t="s">
        <v>1</v>
      </c>
      <c r="F1442" s="234" t="s">
        <v>2322</v>
      </c>
      <c r="G1442" s="231"/>
      <c r="H1442" s="235">
        <v>3.2000000000000002</v>
      </c>
      <c r="I1442" s="236"/>
      <c r="J1442" s="231"/>
      <c r="K1442" s="231"/>
      <c r="L1442" s="237"/>
      <c r="M1442" s="238"/>
      <c r="N1442" s="239"/>
      <c r="O1442" s="239"/>
      <c r="P1442" s="239"/>
      <c r="Q1442" s="239"/>
      <c r="R1442" s="239"/>
      <c r="S1442" s="239"/>
      <c r="T1442" s="240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41" t="s">
        <v>242</v>
      </c>
      <c r="AU1442" s="241" t="s">
        <v>88</v>
      </c>
      <c r="AV1442" s="13" t="s">
        <v>88</v>
      </c>
      <c r="AW1442" s="13" t="s">
        <v>34</v>
      </c>
      <c r="AX1442" s="13" t="s">
        <v>78</v>
      </c>
      <c r="AY1442" s="241" t="s">
        <v>234</v>
      </c>
    </row>
    <row r="1443" s="16" customFormat="1">
      <c r="A1443" s="16"/>
      <c r="B1443" s="264"/>
      <c r="C1443" s="265"/>
      <c r="D1443" s="232" t="s">
        <v>242</v>
      </c>
      <c r="E1443" s="266" t="s">
        <v>1</v>
      </c>
      <c r="F1443" s="267" t="s">
        <v>486</v>
      </c>
      <c r="G1443" s="265"/>
      <c r="H1443" s="266" t="s">
        <v>1</v>
      </c>
      <c r="I1443" s="268"/>
      <c r="J1443" s="265"/>
      <c r="K1443" s="265"/>
      <c r="L1443" s="269"/>
      <c r="M1443" s="270"/>
      <c r="N1443" s="271"/>
      <c r="O1443" s="271"/>
      <c r="P1443" s="271"/>
      <c r="Q1443" s="271"/>
      <c r="R1443" s="271"/>
      <c r="S1443" s="271"/>
      <c r="T1443" s="272"/>
      <c r="U1443" s="16"/>
      <c r="V1443" s="16"/>
      <c r="W1443" s="16"/>
      <c r="X1443" s="16"/>
      <c r="Y1443" s="16"/>
      <c r="Z1443" s="16"/>
      <c r="AA1443" s="16"/>
      <c r="AB1443" s="16"/>
      <c r="AC1443" s="16"/>
      <c r="AD1443" s="16"/>
      <c r="AE1443" s="16"/>
      <c r="AT1443" s="273" t="s">
        <v>242</v>
      </c>
      <c r="AU1443" s="273" t="s">
        <v>88</v>
      </c>
      <c r="AV1443" s="16" t="s">
        <v>86</v>
      </c>
      <c r="AW1443" s="16" t="s">
        <v>34</v>
      </c>
      <c r="AX1443" s="16" t="s">
        <v>78</v>
      </c>
      <c r="AY1443" s="273" t="s">
        <v>234</v>
      </c>
    </row>
    <row r="1444" s="13" customFormat="1">
      <c r="A1444" s="13"/>
      <c r="B1444" s="230"/>
      <c r="C1444" s="231"/>
      <c r="D1444" s="232" t="s">
        <v>242</v>
      </c>
      <c r="E1444" s="233" t="s">
        <v>1</v>
      </c>
      <c r="F1444" s="234" t="s">
        <v>2324</v>
      </c>
      <c r="G1444" s="231"/>
      <c r="H1444" s="235">
        <v>11</v>
      </c>
      <c r="I1444" s="236"/>
      <c r="J1444" s="231"/>
      <c r="K1444" s="231"/>
      <c r="L1444" s="237"/>
      <c r="M1444" s="238"/>
      <c r="N1444" s="239"/>
      <c r="O1444" s="239"/>
      <c r="P1444" s="239"/>
      <c r="Q1444" s="239"/>
      <c r="R1444" s="239"/>
      <c r="S1444" s="239"/>
      <c r="T1444" s="240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41" t="s">
        <v>242</v>
      </c>
      <c r="AU1444" s="241" t="s">
        <v>88</v>
      </c>
      <c r="AV1444" s="13" t="s">
        <v>88</v>
      </c>
      <c r="AW1444" s="13" t="s">
        <v>34</v>
      </c>
      <c r="AX1444" s="13" t="s">
        <v>78</v>
      </c>
      <c r="AY1444" s="241" t="s">
        <v>234</v>
      </c>
    </row>
    <row r="1445" s="16" customFormat="1">
      <c r="A1445" s="16"/>
      <c r="B1445" s="264"/>
      <c r="C1445" s="265"/>
      <c r="D1445" s="232" t="s">
        <v>242</v>
      </c>
      <c r="E1445" s="266" t="s">
        <v>1</v>
      </c>
      <c r="F1445" s="267" t="s">
        <v>2278</v>
      </c>
      <c r="G1445" s="265"/>
      <c r="H1445" s="266" t="s">
        <v>1</v>
      </c>
      <c r="I1445" s="268"/>
      <c r="J1445" s="265"/>
      <c r="K1445" s="265"/>
      <c r="L1445" s="269"/>
      <c r="M1445" s="270"/>
      <c r="N1445" s="271"/>
      <c r="O1445" s="271"/>
      <c r="P1445" s="271"/>
      <c r="Q1445" s="271"/>
      <c r="R1445" s="271"/>
      <c r="S1445" s="271"/>
      <c r="T1445" s="272"/>
      <c r="U1445" s="16"/>
      <c r="V1445" s="16"/>
      <c r="W1445" s="16"/>
      <c r="X1445" s="16"/>
      <c r="Y1445" s="16"/>
      <c r="Z1445" s="16"/>
      <c r="AA1445" s="16"/>
      <c r="AB1445" s="16"/>
      <c r="AC1445" s="16"/>
      <c r="AD1445" s="16"/>
      <c r="AE1445" s="16"/>
      <c r="AT1445" s="273" t="s">
        <v>242</v>
      </c>
      <c r="AU1445" s="273" t="s">
        <v>88</v>
      </c>
      <c r="AV1445" s="16" t="s">
        <v>86</v>
      </c>
      <c r="AW1445" s="16" t="s">
        <v>34</v>
      </c>
      <c r="AX1445" s="16" t="s">
        <v>78</v>
      </c>
      <c r="AY1445" s="273" t="s">
        <v>234</v>
      </c>
    </row>
    <row r="1446" s="13" customFormat="1">
      <c r="A1446" s="13"/>
      <c r="B1446" s="230"/>
      <c r="C1446" s="231"/>
      <c r="D1446" s="232" t="s">
        <v>242</v>
      </c>
      <c r="E1446" s="233" t="s">
        <v>1</v>
      </c>
      <c r="F1446" s="234" t="s">
        <v>2325</v>
      </c>
      <c r="G1446" s="231"/>
      <c r="H1446" s="235">
        <v>10.6</v>
      </c>
      <c r="I1446" s="236"/>
      <c r="J1446" s="231"/>
      <c r="K1446" s="231"/>
      <c r="L1446" s="237"/>
      <c r="M1446" s="238"/>
      <c r="N1446" s="239"/>
      <c r="O1446" s="239"/>
      <c r="P1446" s="239"/>
      <c r="Q1446" s="239"/>
      <c r="R1446" s="239"/>
      <c r="S1446" s="239"/>
      <c r="T1446" s="240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41" t="s">
        <v>242</v>
      </c>
      <c r="AU1446" s="241" t="s">
        <v>88</v>
      </c>
      <c r="AV1446" s="13" t="s">
        <v>88</v>
      </c>
      <c r="AW1446" s="13" t="s">
        <v>34</v>
      </c>
      <c r="AX1446" s="13" t="s">
        <v>78</v>
      </c>
      <c r="AY1446" s="241" t="s">
        <v>234</v>
      </c>
    </row>
    <row r="1447" s="16" customFormat="1">
      <c r="A1447" s="16"/>
      <c r="B1447" s="264"/>
      <c r="C1447" s="265"/>
      <c r="D1447" s="232" t="s">
        <v>242</v>
      </c>
      <c r="E1447" s="266" t="s">
        <v>1</v>
      </c>
      <c r="F1447" s="267" t="s">
        <v>2282</v>
      </c>
      <c r="G1447" s="265"/>
      <c r="H1447" s="266" t="s">
        <v>1</v>
      </c>
      <c r="I1447" s="268"/>
      <c r="J1447" s="265"/>
      <c r="K1447" s="265"/>
      <c r="L1447" s="269"/>
      <c r="M1447" s="270"/>
      <c r="N1447" s="271"/>
      <c r="O1447" s="271"/>
      <c r="P1447" s="271"/>
      <c r="Q1447" s="271"/>
      <c r="R1447" s="271"/>
      <c r="S1447" s="271"/>
      <c r="T1447" s="272"/>
      <c r="U1447" s="16"/>
      <c r="V1447" s="16"/>
      <c r="W1447" s="16"/>
      <c r="X1447" s="16"/>
      <c r="Y1447" s="16"/>
      <c r="Z1447" s="16"/>
      <c r="AA1447" s="16"/>
      <c r="AB1447" s="16"/>
      <c r="AC1447" s="16"/>
      <c r="AD1447" s="16"/>
      <c r="AE1447" s="16"/>
      <c r="AT1447" s="273" t="s">
        <v>242</v>
      </c>
      <c r="AU1447" s="273" t="s">
        <v>88</v>
      </c>
      <c r="AV1447" s="16" t="s">
        <v>86</v>
      </c>
      <c r="AW1447" s="16" t="s">
        <v>34</v>
      </c>
      <c r="AX1447" s="16" t="s">
        <v>78</v>
      </c>
      <c r="AY1447" s="273" t="s">
        <v>234</v>
      </c>
    </row>
    <row r="1448" s="13" customFormat="1">
      <c r="A1448" s="13"/>
      <c r="B1448" s="230"/>
      <c r="C1448" s="231"/>
      <c r="D1448" s="232" t="s">
        <v>242</v>
      </c>
      <c r="E1448" s="233" t="s">
        <v>1</v>
      </c>
      <c r="F1448" s="234" t="s">
        <v>2326</v>
      </c>
      <c r="G1448" s="231"/>
      <c r="H1448" s="235">
        <v>22</v>
      </c>
      <c r="I1448" s="236"/>
      <c r="J1448" s="231"/>
      <c r="K1448" s="231"/>
      <c r="L1448" s="237"/>
      <c r="M1448" s="238"/>
      <c r="N1448" s="239"/>
      <c r="O1448" s="239"/>
      <c r="P1448" s="239"/>
      <c r="Q1448" s="239"/>
      <c r="R1448" s="239"/>
      <c r="S1448" s="239"/>
      <c r="T1448" s="240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41" t="s">
        <v>242</v>
      </c>
      <c r="AU1448" s="241" t="s">
        <v>88</v>
      </c>
      <c r="AV1448" s="13" t="s">
        <v>88</v>
      </c>
      <c r="AW1448" s="13" t="s">
        <v>34</v>
      </c>
      <c r="AX1448" s="13" t="s">
        <v>78</v>
      </c>
      <c r="AY1448" s="241" t="s">
        <v>234</v>
      </c>
    </row>
    <row r="1449" s="16" customFormat="1">
      <c r="A1449" s="16"/>
      <c r="B1449" s="264"/>
      <c r="C1449" s="265"/>
      <c r="D1449" s="232" t="s">
        <v>242</v>
      </c>
      <c r="E1449" s="266" t="s">
        <v>1</v>
      </c>
      <c r="F1449" s="267" t="s">
        <v>2285</v>
      </c>
      <c r="G1449" s="265"/>
      <c r="H1449" s="266" t="s">
        <v>1</v>
      </c>
      <c r="I1449" s="268"/>
      <c r="J1449" s="265"/>
      <c r="K1449" s="265"/>
      <c r="L1449" s="269"/>
      <c r="M1449" s="270"/>
      <c r="N1449" s="271"/>
      <c r="O1449" s="271"/>
      <c r="P1449" s="271"/>
      <c r="Q1449" s="271"/>
      <c r="R1449" s="271"/>
      <c r="S1449" s="271"/>
      <c r="T1449" s="272"/>
      <c r="U1449" s="16"/>
      <c r="V1449" s="16"/>
      <c r="W1449" s="16"/>
      <c r="X1449" s="16"/>
      <c r="Y1449" s="16"/>
      <c r="Z1449" s="16"/>
      <c r="AA1449" s="16"/>
      <c r="AB1449" s="16"/>
      <c r="AC1449" s="16"/>
      <c r="AD1449" s="16"/>
      <c r="AE1449" s="16"/>
      <c r="AT1449" s="273" t="s">
        <v>242</v>
      </c>
      <c r="AU1449" s="273" t="s">
        <v>88</v>
      </c>
      <c r="AV1449" s="16" t="s">
        <v>86</v>
      </c>
      <c r="AW1449" s="16" t="s">
        <v>34</v>
      </c>
      <c r="AX1449" s="16" t="s">
        <v>78</v>
      </c>
      <c r="AY1449" s="273" t="s">
        <v>234</v>
      </c>
    </row>
    <row r="1450" s="13" customFormat="1">
      <c r="A1450" s="13"/>
      <c r="B1450" s="230"/>
      <c r="C1450" s="231"/>
      <c r="D1450" s="232" t="s">
        <v>242</v>
      </c>
      <c r="E1450" s="233" t="s">
        <v>1</v>
      </c>
      <c r="F1450" s="234" t="s">
        <v>2327</v>
      </c>
      <c r="G1450" s="231"/>
      <c r="H1450" s="235">
        <v>24.199999999999999</v>
      </c>
      <c r="I1450" s="236"/>
      <c r="J1450" s="231"/>
      <c r="K1450" s="231"/>
      <c r="L1450" s="237"/>
      <c r="M1450" s="238"/>
      <c r="N1450" s="239"/>
      <c r="O1450" s="239"/>
      <c r="P1450" s="239"/>
      <c r="Q1450" s="239"/>
      <c r="R1450" s="239"/>
      <c r="S1450" s="239"/>
      <c r="T1450" s="240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41" t="s">
        <v>242</v>
      </c>
      <c r="AU1450" s="241" t="s">
        <v>88</v>
      </c>
      <c r="AV1450" s="13" t="s">
        <v>88</v>
      </c>
      <c r="AW1450" s="13" t="s">
        <v>34</v>
      </c>
      <c r="AX1450" s="13" t="s">
        <v>78</v>
      </c>
      <c r="AY1450" s="241" t="s">
        <v>234</v>
      </c>
    </row>
    <row r="1451" s="15" customFormat="1">
      <c r="A1451" s="15"/>
      <c r="B1451" s="253"/>
      <c r="C1451" s="254"/>
      <c r="D1451" s="232" t="s">
        <v>242</v>
      </c>
      <c r="E1451" s="255" t="s">
        <v>1</v>
      </c>
      <c r="F1451" s="256" t="s">
        <v>250</v>
      </c>
      <c r="G1451" s="254"/>
      <c r="H1451" s="257">
        <v>75.799999999999997</v>
      </c>
      <c r="I1451" s="258"/>
      <c r="J1451" s="254"/>
      <c r="K1451" s="254"/>
      <c r="L1451" s="259"/>
      <c r="M1451" s="260"/>
      <c r="N1451" s="261"/>
      <c r="O1451" s="261"/>
      <c r="P1451" s="261"/>
      <c r="Q1451" s="261"/>
      <c r="R1451" s="261"/>
      <c r="S1451" s="261"/>
      <c r="T1451" s="262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63" t="s">
        <v>242</v>
      </c>
      <c r="AU1451" s="263" t="s">
        <v>88</v>
      </c>
      <c r="AV1451" s="15" t="s">
        <v>93</v>
      </c>
      <c r="AW1451" s="15" t="s">
        <v>34</v>
      </c>
      <c r="AX1451" s="15" t="s">
        <v>78</v>
      </c>
      <c r="AY1451" s="263" t="s">
        <v>234</v>
      </c>
    </row>
    <row r="1452" s="14" customFormat="1">
      <c r="A1452" s="14"/>
      <c r="B1452" s="242"/>
      <c r="C1452" s="243"/>
      <c r="D1452" s="232" t="s">
        <v>242</v>
      </c>
      <c r="E1452" s="244" t="s">
        <v>1</v>
      </c>
      <c r="F1452" s="245" t="s">
        <v>244</v>
      </c>
      <c r="G1452" s="243"/>
      <c r="H1452" s="246">
        <v>75.799999999999997</v>
      </c>
      <c r="I1452" s="247"/>
      <c r="J1452" s="243"/>
      <c r="K1452" s="243"/>
      <c r="L1452" s="248"/>
      <c r="M1452" s="249"/>
      <c r="N1452" s="250"/>
      <c r="O1452" s="250"/>
      <c r="P1452" s="250"/>
      <c r="Q1452" s="250"/>
      <c r="R1452" s="250"/>
      <c r="S1452" s="250"/>
      <c r="T1452" s="251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2" t="s">
        <v>242</v>
      </c>
      <c r="AU1452" s="252" t="s">
        <v>88</v>
      </c>
      <c r="AV1452" s="14" t="s">
        <v>240</v>
      </c>
      <c r="AW1452" s="14" t="s">
        <v>34</v>
      </c>
      <c r="AX1452" s="14" t="s">
        <v>86</v>
      </c>
      <c r="AY1452" s="252" t="s">
        <v>234</v>
      </c>
    </row>
    <row r="1453" s="2" customFormat="1" ht="24.15" customHeight="1">
      <c r="A1453" s="39"/>
      <c r="B1453" s="40"/>
      <c r="C1453" s="217" t="s">
        <v>2328</v>
      </c>
      <c r="D1453" s="217" t="s">
        <v>236</v>
      </c>
      <c r="E1453" s="218" t="s">
        <v>2329</v>
      </c>
      <c r="F1453" s="219" t="s">
        <v>2330</v>
      </c>
      <c r="G1453" s="220" t="s">
        <v>131</v>
      </c>
      <c r="H1453" s="221">
        <v>74.146000000000001</v>
      </c>
      <c r="I1453" s="222"/>
      <c r="J1453" s="223">
        <f>ROUND(I1453*H1453,2)</f>
        <v>0</v>
      </c>
      <c r="K1453" s="219" t="s">
        <v>239</v>
      </c>
      <c r="L1453" s="45"/>
      <c r="M1453" s="224" t="s">
        <v>1</v>
      </c>
      <c r="N1453" s="225" t="s">
        <v>43</v>
      </c>
      <c r="O1453" s="92"/>
      <c r="P1453" s="226">
        <f>O1453*H1453</f>
        <v>0</v>
      </c>
      <c r="Q1453" s="226">
        <v>5.0000000000000002E-05</v>
      </c>
      <c r="R1453" s="226">
        <f>Q1453*H1453</f>
        <v>0.0037073000000000002</v>
      </c>
      <c r="S1453" s="226">
        <v>0</v>
      </c>
      <c r="T1453" s="227">
        <f>S1453*H1453</f>
        <v>0</v>
      </c>
      <c r="U1453" s="39"/>
      <c r="V1453" s="39"/>
      <c r="W1453" s="39"/>
      <c r="X1453" s="39"/>
      <c r="Y1453" s="39"/>
      <c r="Z1453" s="39"/>
      <c r="AA1453" s="39"/>
      <c r="AB1453" s="39"/>
      <c r="AC1453" s="39"/>
      <c r="AD1453" s="39"/>
      <c r="AE1453" s="39"/>
      <c r="AR1453" s="228" t="s">
        <v>318</v>
      </c>
      <c r="AT1453" s="228" t="s">
        <v>236</v>
      </c>
      <c r="AU1453" s="228" t="s">
        <v>88</v>
      </c>
      <c r="AY1453" s="18" t="s">
        <v>234</v>
      </c>
      <c r="BE1453" s="229">
        <f>IF(N1453="základní",J1453,0)</f>
        <v>0</v>
      </c>
      <c r="BF1453" s="229">
        <f>IF(N1453="snížená",J1453,0)</f>
        <v>0</v>
      </c>
      <c r="BG1453" s="229">
        <f>IF(N1453="zákl. přenesená",J1453,0)</f>
        <v>0</v>
      </c>
      <c r="BH1453" s="229">
        <f>IF(N1453="sníž. přenesená",J1453,0)</f>
        <v>0</v>
      </c>
      <c r="BI1453" s="229">
        <f>IF(N1453="nulová",J1453,0)</f>
        <v>0</v>
      </c>
      <c r="BJ1453" s="18" t="s">
        <v>86</v>
      </c>
      <c r="BK1453" s="229">
        <f>ROUND(I1453*H1453,2)</f>
        <v>0</v>
      </c>
      <c r="BL1453" s="18" t="s">
        <v>318</v>
      </c>
      <c r="BM1453" s="228" t="s">
        <v>2331</v>
      </c>
    </row>
    <row r="1454" s="13" customFormat="1">
      <c r="A1454" s="13"/>
      <c r="B1454" s="230"/>
      <c r="C1454" s="231"/>
      <c r="D1454" s="232" t="s">
        <v>242</v>
      </c>
      <c r="E1454" s="233" t="s">
        <v>1</v>
      </c>
      <c r="F1454" s="234" t="s">
        <v>123</v>
      </c>
      <c r="G1454" s="231"/>
      <c r="H1454" s="235">
        <v>74.146000000000001</v>
      </c>
      <c r="I1454" s="236"/>
      <c r="J1454" s="231"/>
      <c r="K1454" s="231"/>
      <c r="L1454" s="237"/>
      <c r="M1454" s="238"/>
      <c r="N1454" s="239"/>
      <c r="O1454" s="239"/>
      <c r="P1454" s="239"/>
      <c r="Q1454" s="239"/>
      <c r="R1454" s="239"/>
      <c r="S1454" s="239"/>
      <c r="T1454" s="240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1" t="s">
        <v>242</v>
      </c>
      <c r="AU1454" s="241" t="s">
        <v>88</v>
      </c>
      <c r="AV1454" s="13" t="s">
        <v>88</v>
      </c>
      <c r="AW1454" s="13" t="s">
        <v>34</v>
      </c>
      <c r="AX1454" s="13" t="s">
        <v>78</v>
      </c>
      <c r="AY1454" s="241" t="s">
        <v>234</v>
      </c>
    </row>
    <row r="1455" s="14" customFormat="1">
      <c r="A1455" s="14"/>
      <c r="B1455" s="242"/>
      <c r="C1455" s="243"/>
      <c r="D1455" s="232" t="s">
        <v>242</v>
      </c>
      <c r="E1455" s="244" t="s">
        <v>1</v>
      </c>
      <c r="F1455" s="245" t="s">
        <v>244</v>
      </c>
      <c r="G1455" s="243"/>
      <c r="H1455" s="246">
        <v>74.146000000000001</v>
      </c>
      <c r="I1455" s="247"/>
      <c r="J1455" s="243"/>
      <c r="K1455" s="243"/>
      <c r="L1455" s="248"/>
      <c r="M1455" s="249"/>
      <c r="N1455" s="250"/>
      <c r="O1455" s="250"/>
      <c r="P1455" s="250"/>
      <c r="Q1455" s="250"/>
      <c r="R1455" s="250"/>
      <c r="S1455" s="250"/>
      <c r="T1455" s="251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2" t="s">
        <v>242</v>
      </c>
      <c r="AU1455" s="252" t="s">
        <v>88</v>
      </c>
      <c r="AV1455" s="14" t="s">
        <v>240</v>
      </c>
      <c r="AW1455" s="14" t="s">
        <v>34</v>
      </c>
      <c r="AX1455" s="14" t="s">
        <v>86</v>
      </c>
      <c r="AY1455" s="252" t="s">
        <v>234</v>
      </c>
    </row>
    <row r="1456" s="2" customFormat="1" ht="33" customHeight="1">
      <c r="A1456" s="39"/>
      <c r="B1456" s="40"/>
      <c r="C1456" s="217" t="s">
        <v>2332</v>
      </c>
      <c r="D1456" s="217" t="s">
        <v>236</v>
      </c>
      <c r="E1456" s="218" t="s">
        <v>2333</v>
      </c>
      <c r="F1456" s="219" t="s">
        <v>2334</v>
      </c>
      <c r="G1456" s="220" t="s">
        <v>96</v>
      </c>
      <c r="H1456" s="221">
        <v>3.5499999999999998</v>
      </c>
      <c r="I1456" s="222"/>
      <c r="J1456" s="223">
        <f>ROUND(I1456*H1456,2)</f>
        <v>0</v>
      </c>
      <c r="K1456" s="219" t="s">
        <v>239</v>
      </c>
      <c r="L1456" s="45"/>
      <c r="M1456" s="224" t="s">
        <v>1</v>
      </c>
      <c r="N1456" s="225" t="s">
        <v>43</v>
      </c>
      <c r="O1456" s="92"/>
      <c r="P1456" s="226">
        <f>O1456*H1456</f>
        <v>0</v>
      </c>
      <c r="Q1456" s="226">
        <v>0.00097999999999999997</v>
      </c>
      <c r="R1456" s="226">
        <f>Q1456*H1456</f>
        <v>0.0034789999999999999</v>
      </c>
      <c r="S1456" s="226">
        <v>0</v>
      </c>
      <c r="T1456" s="227">
        <f>S1456*H1456</f>
        <v>0</v>
      </c>
      <c r="U1456" s="39"/>
      <c r="V1456" s="39"/>
      <c r="W1456" s="39"/>
      <c r="X1456" s="39"/>
      <c r="Y1456" s="39"/>
      <c r="Z1456" s="39"/>
      <c r="AA1456" s="39"/>
      <c r="AB1456" s="39"/>
      <c r="AC1456" s="39"/>
      <c r="AD1456" s="39"/>
      <c r="AE1456" s="39"/>
      <c r="AR1456" s="228" t="s">
        <v>318</v>
      </c>
      <c r="AT1456" s="228" t="s">
        <v>236</v>
      </c>
      <c r="AU1456" s="228" t="s">
        <v>88</v>
      </c>
      <c r="AY1456" s="18" t="s">
        <v>234</v>
      </c>
      <c r="BE1456" s="229">
        <f>IF(N1456="základní",J1456,0)</f>
        <v>0</v>
      </c>
      <c r="BF1456" s="229">
        <f>IF(N1456="snížená",J1456,0)</f>
        <v>0</v>
      </c>
      <c r="BG1456" s="229">
        <f>IF(N1456="zákl. přenesená",J1456,0)</f>
        <v>0</v>
      </c>
      <c r="BH1456" s="229">
        <f>IF(N1456="sníž. přenesená",J1456,0)</f>
        <v>0</v>
      </c>
      <c r="BI1456" s="229">
        <f>IF(N1456="nulová",J1456,0)</f>
        <v>0</v>
      </c>
      <c r="BJ1456" s="18" t="s">
        <v>86</v>
      </c>
      <c r="BK1456" s="229">
        <f>ROUND(I1456*H1456,2)</f>
        <v>0</v>
      </c>
      <c r="BL1456" s="18" t="s">
        <v>318</v>
      </c>
      <c r="BM1456" s="228" t="s">
        <v>2335</v>
      </c>
    </row>
    <row r="1457" s="13" customFormat="1">
      <c r="A1457" s="13"/>
      <c r="B1457" s="230"/>
      <c r="C1457" s="231"/>
      <c r="D1457" s="232" t="s">
        <v>242</v>
      </c>
      <c r="E1457" s="233" t="s">
        <v>1</v>
      </c>
      <c r="F1457" s="234" t="s">
        <v>2336</v>
      </c>
      <c r="G1457" s="231"/>
      <c r="H1457" s="235">
        <v>3.5499999999999998</v>
      </c>
      <c r="I1457" s="236"/>
      <c r="J1457" s="231"/>
      <c r="K1457" s="231"/>
      <c r="L1457" s="237"/>
      <c r="M1457" s="238"/>
      <c r="N1457" s="239"/>
      <c r="O1457" s="239"/>
      <c r="P1457" s="239"/>
      <c r="Q1457" s="239"/>
      <c r="R1457" s="239"/>
      <c r="S1457" s="239"/>
      <c r="T1457" s="240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41" t="s">
        <v>242</v>
      </c>
      <c r="AU1457" s="241" t="s">
        <v>88</v>
      </c>
      <c r="AV1457" s="13" t="s">
        <v>88</v>
      </c>
      <c r="AW1457" s="13" t="s">
        <v>34</v>
      </c>
      <c r="AX1457" s="13" t="s">
        <v>78</v>
      </c>
      <c r="AY1457" s="241" t="s">
        <v>234</v>
      </c>
    </row>
    <row r="1458" s="14" customFormat="1">
      <c r="A1458" s="14"/>
      <c r="B1458" s="242"/>
      <c r="C1458" s="243"/>
      <c r="D1458" s="232" t="s">
        <v>242</v>
      </c>
      <c r="E1458" s="244" t="s">
        <v>1</v>
      </c>
      <c r="F1458" s="245" t="s">
        <v>244</v>
      </c>
      <c r="G1458" s="243"/>
      <c r="H1458" s="246">
        <v>3.5499999999999998</v>
      </c>
      <c r="I1458" s="247"/>
      <c r="J1458" s="243"/>
      <c r="K1458" s="243"/>
      <c r="L1458" s="248"/>
      <c r="M1458" s="249"/>
      <c r="N1458" s="250"/>
      <c r="O1458" s="250"/>
      <c r="P1458" s="250"/>
      <c r="Q1458" s="250"/>
      <c r="R1458" s="250"/>
      <c r="S1458" s="250"/>
      <c r="T1458" s="251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2" t="s">
        <v>242</v>
      </c>
      <c r="AU1458" s="252" t="s">
        <v>88</v>
      </c>
      <c r="AV1458" s="14" t="s">
        <v>240</v>
      </c>
      <c r="AW1458" s="14" t="s">
        <v>34</v>
      </c>
      <c r="AX1458" s="14" t="s">
        <v>86</v>
      </c>
      <c r="AY1458" s="252" t="s">
        <v>234</v>
      </c>
    </row>
    <row r="1459" s="2" customFormat="1" ht="16.5" customHeight="1">
      <c r="A1459" s="39"/>
      <c r="B1459" s="40"/>
      <c r="C1459" s="274" t="s">
        <v>2337</v>
      </c>
      <c r="D1459" s="274" t="s">
        <v>307</v>
      </c>
      <c r="E1459" s="275" t="s">
        <v>2338</v>
      </c>
      <c r="F1459" s="276" t="s">
        <v>2292</v>
      </c>
      <c r="G1459" s="277" t="s">
        <v>131</v>
      </c>
      <c r="H1459" s="278">
        <v>0.78100000000000003</v>
      </c>
      <c r="I1459" s="279"/>
      <c r="J1459" s="280">
        <f>ROUND(I1459*H1459,2)</f>
        <v>0</v>
      </c>
      <c r="K1459" s="276" t="s">
        <v>1</v>
      </c>
      <c r="L1459" s="281"/>
      <c r="M1459" s="282" t="s">
        <v>1</v>
      </c>
      <c r="N1459" s="283" t="s">
        <v>43</v>
      </c>
      <c r="O1459" s="92"/>
      <c r="P1459" s="226">
        <f>O1459*H1459</f>
        <v>0</v>
      </c>
      <c r="Q1459" s="226">
        <v>0.0129</v>
      </c>
      <c r="R1459" s="226">
        <f>Q1459*H1459</f>
        <v>0.010074900000000001</v>
      </c>
      <c r="S1459" s="226">
        <v>0</v>
      </c>
      <c r="T1459" s="227">
        <f>S1459*H1459</f>
        <v>0</v>
      </c>
      <c r="U1459" s="39"/>
      <c r="V1459" s="39"/>
      <c r="W1459" s="39"/>
      <c r="X1459" s="39"/>
      <c r="Y1459" s="39"/>
      <c r="Z1459" s="39"/>
      <c r="AA1459" s="39"/>
      <c r="AB1459" s="39"/>
      <c r="AC1459" s="39"/>
      <c r="AD1459" s="39"/>
      <c r="AE1459" s="39"/>
      <c r="AR1459" s="228" t="s">
        <v>407</v>
      </c>
      <c r="AT1459" s="228" t="s">
        <v>307</v>
      </c>
      <c r="AU1459" s="228" t="s">
        <v>88</v>
      </c>
      <c r="AY1459" s="18" t="s">
        <v>234</v>
      </c>
      <c r="BE1459" s="229">
        <f>IF(N1459="základní",J1459,0)</f>
        <v>0</v>
      </c>
      <c r="BF1459" s="229">
        <f>IF(N1459="snížená",J1459,0)</f>
        <v>0</v>
      </c>
      <c r="BG1459" s="229">
        <f>IF(N1459="zákl. přenesená",J1459,0)</f>
        <v>0</v>
      </c>
      <c r="BH1459" s="229">
        <f>IF(N1459="sníž. přenesená",J1459,0)</f>
        <v>0</v>
      </c>
      <c r="BI1459" s="229">
        <f>IF(N1459="nulová",J1459,0)</f>
        <v>0</v>
      </c>
      <c r="BJ1459" s="18" t="s">
        <v>86</v>
      </c>
      <c r="BK1459" s="229">
        <f>ROUND(I1459*H1459,2)</f>
        <v>0</v>
      </c>
      <c r="BL1459" s="18" t="s">
        <v>318</v>
      </c>
      <c r="BM1459" s="228" t="s">
        <v>2339</v>
      </c>
    </row>
    <row r="1460" s="13" customFormat="1">
      <c r="A1460" s="13"/>
      <c r="B1460" s="230"/>
      <c r="C1460" s="231"/>
      <c r="D1460" s="232" t="s">
        <v>242</v>
      </c>
      <c r="E1460" s="231"/>
      <c r="F1460" s="234" t="s">
        <v>2340</v>
      </c>
      <c r="G1460" s="231"/>
      <c r="H1460" s="235">
        <v>0.78100000000000003</v>
      </c>
      <c r="I1460" s="236"/>
      <c r="J1460" s="231"/>
      <c r="K1460" s="231"/>
      <c r="L1460" s="237"/>
      <c r="M1460" s="238"/>
      <c r="N1460" s="239"/>
      <c r="O1460" s="239"/>
      <c r="P1460" s="239"/>
      <c r="Q1460" s="239"/>
      <c r="R1460" s="239"/>
      <c r="S1460" s="239"/>
      <c r="T1460" s="240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41" t="s">
        <v>242</v>
      </c>
      <c r="AU1460" s="241" t="s">
        <v>88</v>
      </c>
      <c r="AV1460" s="13" t="s">
        <v>88</v>
      </c>
      <c r="AW1460" s="13" t="s">
        <v>4</v>
      </c>
      <c r="AX1460" s="13" t="s">
        <v>86</v>
      </c>
      <c r="AY1460" s="241" t="s">
        <v>234</v>
      </c>
    </row>
    <row r="1461" s="2" customFormat="1" ht="24.15" customHeight="1">
      <c r="A1461" s="39"/>
      <c r="B1461" s="40"/>
      <c r="C1461" s="217" t="s">
        <v>2341</v>
      </c>
      <c r="D1461" s="217" t="s">
        <v>236</v>
      </c>
      <c r="E1461" s="218" t="s">
        <v>2342</v>
      </c>
      <c r="F1461" s="219" t="s">
        <v>2343</v>
      </c>
      <c r="G1461" s="220" t="s">
        <v>978</v>
      </c>
      <c r="H1461" s="288"/>
      <c r="I1461" s="222"/>
      <c r="J1461" s="223">
        <f>ROUND(I1461*H1461,2)</f>
        <v>0</v>
      </c>
      <c r="K1461" s="219" t="s">
        <v>239</v>
      </c>
      <c r="L1461" s="45"/>
      <c r="M1461" s="224" t="s">
        <v>1</v>
      </c>
      <c r="N1461" s="225" t="s">
        <v>43</v>
      </c>
      <c r="O1461" s="92"/>
      <c r="P1461" s="226">
        <f>O1461*H1461</f>
        <v>0</v>
      </c>
      <c r="Q1461" s="226">
        <v>0</v>
      </c>
      <c r="R1461" s="226">
        <f>Q1461*H1461</f>
        <v>0</v>
      </c>
      <c r="S1461" s="226">
        <v>0</v>
      </c>
      <c r="T1461" s="227">
        <f>S1461*H1461</f>
        <v>0</v>
      </c>
      <c r="U1461" s="39"/>
      <c r="V1461" s="39"/>
      <c r="W1461" s="39"/>
      <c r="X1461" s="39"/>
      <c r="Y1461" s="39"/>
      <c r="Z1461" s="39"/>
      <c r="AA1461" s="39"/>
      <c r="AB1461" s="39"/>
      <c r="AC1461" s="39"/>
      <c r="AD1461" s="39"/>
      <c r="AE1461" s="39"/>
      <c r="AR1461" s="228" t="s">
        <v>318</v>
      </c>
      <c r="AT1461" s="228" t="s">
        <v>236</v>
      </c>
      <c r="AU1461" s="228" t="s">
        <v>88</v>
      </c>
      <c r="AY1461" s="18" t="s">
        <v>234</v>
      </c>
      <c r="BE1461" s="229">
        <f>IF(N1461="základní",J1461,0)</f>
        <v>0</v>
      </c>
      <c r="BF1461" s="229">
        <f>IF(N1461="snížená",J1461,0)</f>
        <v>0</v>
      </c>
      <c r="BG1461" s="229">
        <f>IF(N1461="zákl. přenesená",J1461,0)</f>
        <v>0</v>
      </c>
      <c r="BH1461" s="229">
        <f>IF(N1461="sníž. přenesená",J1461,0)</f>
        <v>0</v>
      </c>
      <c r="BI1461" s="229">
        <f>IF(N1461="nulová",J1461,0)</f>
        <v>0</v>
      </c>
      <c r="BJ1461" s="18" t="s">
        <v>86</v>
      </c>
      <c r="BK1461" s="229">
        <f>ROUND(I1461*H1461,2)</f>
        <v>0</v>
      </c>
      <c r="BL1461" s="18" t="s">
        <v>318</v>
      </c>
      <c r="BM1461" s="228" t="s">
        <v>2344</v>
      </c>
    </row>
    <row r="1462" s="2" customFormat="1" ht="24.15" customHeight="1">
      <c r="A1462" s="39"/>
      <c r="B1462" s="40"/>
      <c r="C1462" s="217" t="s">
        <v>2345</v>
      </c>
      <c r="D1462" s="217" t="s">
        <v>236</v>
      </c>
      <c r="E1462" s="218" t="s">
        <v>2346</v>
      </c>
      <c r="F1462" s="219" t="s">
        <v>2347</v>
      </c>
      <c r="G1462" s="220" t="s">
        <v>978</v>
      </c>
      <c r="H1462" s="288"/>
      <c r="I1462" s="222"/>
      <c r="J1462" s="223">
        <f>ROUND(I1462*H1462,2)</f>
        <v>0</v>
      </c>
      <c r="K1462" s="219" t="s">
        <v>239</v>
      </c>
      <c r="L1462" s="45"/>
      <c r="M1462" s="224" t="s">
        <v>1</v>
      </c>
      <c r="N1462" s="225" t="s">
        <v>43</v>
      </c>
      <c r="O1462" s="92"/>
      <c r="P1462" s="226">
        <f>O1462*H1462</f>
        <v>0</v>
      </c>
      <c r="Q1462" s="226">
        <v>0</v>
      </c>
      <c r="R1462" s="226">
        <f>Q1462*H1462</f>
        <v>0</v>
      </c>
      <c r="S1462" s="226">
        <v>0</v>
      </c>
      <c r="T1462" s="227">
        <f>S1462*H1462</f>
        <v>0</v>
      </c>
      <c r="U1462" s="39"/>
      <c r="V1462" s="39"/>
      <c r="W1462" s="39"/>
      <c r="X1462" s="39"/>
      <c r="Y1462" s="39"/>
      <c r="Z1462" s="39"/>
      <c r="AA1462" s="39"/>
      <c r="AB1462" s="39"/>
      <c r="AC1462" s="39"/>
      <c r="AD1462" s="39"/>
      <c r="AE1462" s="39"/>
      <c r="AR1462" s="228" t="s">
        <v>318</v>
      </c>
      <c r="AT1462" s="228" t="s">
        <v>236</v>
      </c>
      <c r="AU1462" s="228" t="s">
        <v>88</v>
      </c>
      <c r="AY1462" s="18" t="s">
        <v>234</v>
      </c>
      <c r="BE1462" s="229">
        <f>IF(N1462="základní",J1462,0)</f>
        <v>0</v>
      </c>
      <c r="BF1462" s="229">
        <f>IF(N1462="snížená",J1462,0)</f>
        <v>0</v>
      </c>
      <c r="BG1462" s="229">
        <f>IF(N1462="zákl. přenesená",J1462,0)</f>
        <v>0</v>
      </c>
      <c r="BH1462" s="229">
        <f>IF(N1462="sníž. přenesená",J1462,0)</f>
        <v>0</v>
      </c>
      <c r="BI1462" s="229">
        <f>IF(N1462="nulová",J1462,0)</f>
        <v>0</v>
      </c>
      <c r="BJ1462" s="18" t="s">
        <v>86</v>
      </c>
      <c r="BK1462" s="229">
        <f>ROUND(I1462*H1462,2)</f>
        <v>0</v>
      </c>
      <c r="BL1462" s="18" t="s">
        <v>318</v>
      </c>
      <c r="BM1462" s="228" t="s">
        <v>2348</v>
      </c>
    </row>
    <row r="1463" s="12" customFormat="1" ht="22.8" customHeight="1">
      <c r="A1463" s="12"/>
      <c r="B1463" s="201"/>
      <c r="C1463" s="202"/>
      <c r="D1463" s="203" t="s">
        <v>77</v>
      </c>
      <c r="E1463" s="215" t="s">
        <v>2349</v>
      </c>
      <c r="F1463" s="215" t="s">
        <v>2350</v>
      </c>
      <c r="G1463" s="202"/>
      <c r="H1463" s="202"/>
      <c r="I1463" s="205"/>
      <c r="J1463" s="216">
        <f>BK1463</f>
        <v>0</v>
      </c>
      <c r="K1463" s="202"/>
      <c r="L1463" s="207"/>
      <c r="M1463" s="208"/>
      <c r="N1463" s="209"/>
      <c r="O1463" s="209"/>
      <c r="P1463" s="210">
        <f>SUM(P1464:P1491)</f>
        <v>0</v>
      </c>
      <c r="Q1463" s="209"/>
      <c r="R1463" s="210">
        <f>SUM(R1464:R1491)</f>
        <v>0.012203200000000001</v>
      </c>
      <c r="S1463" s="209"/>
      <c r="T1463" s="211">
        <f>SUM(T1464:T1491)</f>
        <v>0</v>
      </c>
      <c r="U1463" s="12"/>
      <c r="V1463" s="12"/>
      <c r="W1463" s="12"/>
      <c r="X1463" s="12"/>
      <c r="Y1463" s="12"/>
      <c r="Z1463" s="12"/>
      <c r="AA1463" s="12"/>
      <c r="AB1463" s="12"/>
      <c r="AC1463" s="12"/>
      <c r="AD1463" s="12"/>
      <c r="AE1463" s="12"/>
      <c r="AR1463" s="212" t="s">
        <v>88</v>
      </c>
      <c r="AT1463" s="213" t="s">
        <v>77</v>
      </c>
      <c r="AU1463" s="213" t="s">
        <v>86</v>
      </c>
      <c r="AY1463" s="212" t="s">
        <v>234</v>
      </c>
      <c r="BK1463" s="214">
        <f>SUM(BK1464:BK1491)</f>
        <v>0</v>
      </c>
    </row>
    <row r="1464" s="2" customFormat="1" ht="24.15" customHeight="1">
      <c r="A1464" s="39"/>
      <c r="B1464" s="40"/>
      <c r="C1464" s="217" t="s">
        <v>2351</v>
      </c>
      <c r="D1464" s="217" t="s">
        <v>236</v>
      </c>
      <c r="E1464" s="218" t="s">
        <v>2352</v>
      </c>
      <c r="F1464" s="219" t="s">
        <v>2353</v>
      </c>
      <c r="G1464" s="220" t="s">
        <v>131</v>
      </c>
      <c r="H1464" s="221">
        <v>49.399999999999999</v>
      </c>
      <c r="I1464" s="222"/>
      <c r="J1464" s="223">
        <f>ROUND(I1464*H1464,2)</f>
        <v>0</v>
      </c>
      <c r="K1464" s="219" t="s">
        <v>239</v>
      </c>
      <c r="L1464" s="45"/>
      <c r="M1464" s="224" t="s">
        <v>1</v>
      </c>
      <c r="N1464" s="225" t="s">
        <v>43</v>
      </c>
      <c r="O1464" s="92"/>
      <c r="P1464" s="226">
        <f>O1464*H1464</f>
        <v>0</v>
      </c>
      <c r="Q1464" s="226">
        <v>0</v>
      </c>
      <c r="R1464" s="226">
        <f>Q1464*H1464</f>
        <v>0</v>
      </c>
      <c r="S1464" s="226">
        <v>0</v>
      </c>
      <c r="T1464" s="227">
        <f>S1464*H1464</f>
        <v>0</v>
      </c>
      <c r="U1464" s="39"/>
      <c r="V1464" s="39"/>
      <c r="W1464" s="39"/>
      <c r="X1464" s="39"/>
      <c r="Y1464" s="39"/>
      <c r="Z1464" s="39"/>
      <c r="AA1464" s="39"/>
      <c r="AB1464" s="39"/>
      <c r="AC1464" s="39"/>
      <c r="AD1464" s="39"/>
      <c r="AE1464" s="39"/>
      <c r="AR1464" s="228" t="s">
        <v>318</v>
      </c>
      <c r="AT1464" s="228" t="s">
        <v>236</v>
      </c>
      <c r="AU1464" s="228" t="s">
        <v>88</v>
      </c>
      <c r="AY1464" s="18" t="s">
        <v>234</v>
      </c>
      <c r="BE1464" s="229">
        <f>IF(N1464="základní",J1464,0)</f>
        <v>0</v>
      </c>
      <c r="BF1464" s="229">
        <f>IF(N1464="snížená",J1464,0)</f>
        <v>0</v>
      </c>
      <c r="BG1464" s="229">
        <f>IF(N1464="zákl. přenesená",J1464,0)</f>
        <v>0</v>
      </c>
      <c r="BH1464" s="229">
        <f>IF(N1464="sníž. přenesená",J1464,0)</f>
        <v>0</v>
      </c>
      <c r="BI1464" s="229">
        <f>IF(N1464="nulová",J1464,0)</f>
        <v>0</v>
      </c>
      <c r="BJ1464" s="18" t="s">
        <v>86</v>
      </c>
      <c r="BK1464" s="229">
        <f>ROUND(I1464*H1464,2)</f>
        <v>0</v>
      </c>
      <c r="BL1464" s="18" t="s">
        <v>318</v>
      </c>
      <c r="BM1464" s="228" t="s">
        <v>2354</v>
      </c>
    </row>
    <row r="1465" s="13" customFormat="1">
      <c r="A1465" s="13"/>
      <c r="B1465" s="230"/>
      <c r="C1465" s="231"/>
      <c r="D1465" s="232" t="s">
        <v>242</v>
      </c>
      <c r="E1465" s="233" t="s">
        <v>1</v>
      </c>
      <c r="F1465" s="234" t="s">
        <v>2355</v>
      </c>
      <c r="G1465" s="231"/>
      <c r="H1465" s="235">
        <v>49.399999999999999</v>
      </c>
      <c r="I1465" s="236"/>
      <c r="J1465" s="231"/>
      <c r="K1465" s="231"/>
      <c r="L1465" s="237"/>
      <c r="M1465" s="238"/>
      <c r="N1465" s="239"/>
      <c r="O1465" s="239"/>
      <c r="P1465" s="239"/>
      <c r="Q1465" s="239"/>
      <c r="R1465" s="239"/>
      <c r="S1465" s="239"/>
      <c r="T1465" s="240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41" t="s">
        <v>242</v>
      </c>
      <c r="AU1465" s="241" t="s">
        <v>88</v>
      </c>
      <c r="AV1465" s="13" t="s">
        <v>88</v>
      </c>
      <c r="AW1465" s="13" t="s">
        <v>34</v>
      </c>
      <c r="AX1465" s="13" t="s">
        <v>86</v>
      </c>
      <c r="AY1465" s="241" t="s">
        <v>234</v>
      </c>
    </row>
    <row r="1466" s="2" customFormat="1" ht="16.5" customHeight="1">
      <c r="A1466" s="39"/>
      <c r="B1466" s="40"/>
      <c r="C1466" s="274" t="s">
        <v>2356</v>
      </c>
      <c r="D1466" s="274" t="s">
        <v>307</v>
      </c>
      <c r="E1466" s="275" t="s">
        <v>2357</v>
      </c>
      <c r="F1466" s="276" t="s">
        <v>2358</v>
      </c>
      <c r="G1466" s="277" t="s">
        <v>131</v>
      </c>
      <c r="H1466" s="278">
        <v>51.869999999999997</v>
      </c>
      <c r="I1466" s="279"/>
      <c r="J1466" s="280">
        <f>ROUND(I1466*H1466,2)</f>
        <v>0</v>
      </c>
      <c r="K1466" s="276" t="s">
        <v>239</v>
      </c>
      <c r="L1466" s="281"/>
      <c r="M1466" s="282" t="s">
        <v>1</v>
      </c>
      <c r="N1466" s="283" t="s">
        <v>43</v>
      </c>
      <c r="O1466" s="92"/>
      <c r="P1466" s="226">
        <f>O1466*H1466</f>
        <v>0</v>
      </c>
      <c r="Q1466" s="226">
        <v>0</v>
      </c>
      <c r="R1466" s="226">
        <f>Q1466*H1466</f>
        <v>0</v>
      </c>
      <c r="S1466" s="226">
        <v>0</v>
      </c>
      <c r="T1466" s="227">
        <f>S1466*H1466</f>
        <v>0</v>
      </c>
      <c r="U1466" s="39"/>
      <c r="V1466" s="39"/>
      <c r="W1466" s="39"/>
      <c r="X1466" s="39"/>
      <c r="Y1466" s="39"/>
      <c r="Z1466" s="39"/>
      <c r="AA1466" s="39"/>
      <c r="AB1466" s="39"/>
      <c r="AC1466" s="39"/>
      <c r="AD1466" s="39"/>
      <c r="AE1466" s="39"/>
      <c r="AR1466" s="228" t="s">
        <v>407</v>
      </c>
      <c r="AT1466" s="228" t="s">
        <v>307</v>
      </c>
      <c r="AU1466" s="228" t="s">
        <v>88</v>
      </c>
      <c r="AY1466" s="18" t="s">
        <v>234</v>
      </c>
      <c r="BE1466" s="229">
        <f>IF(N1466="základní",J1466,0)</f>
        <v>0</v>
      </c>
      <c r="BF1466" s="229">
        <f>IF(N1466="snížená",J1466,0)</f>
        <v>0</v>
      </c>
      <c r="BG1466" s="229">
        <f>IF(N1466="zákl. přenesená",J1466,0)</f>
        <v>0</v>
      </c>
      <c r="BH1466" s="229">
        <f>IF(N1466="sníž. přenesená",J1466,0)</f>
        <v>0</v>
      </c>
      <c r="BI1466" s="229">
        <f>IF(N1466="nulová",J1466,0)</f>
        <v>0</v>
      </c>
      <c r="BJ1466" s="18" t="s">
        <v>86</v>
      </c>
      <c r="BK1466" s="229">
        <f>ROUND(I1466*H1466,2)</f>
        <v>0</v>
      </c>
      <c r="BL1466" s="18" t="s">
        <v>318</v>
      </c>
      <c r="BM1466" s="228" t="s">
        <v>2359</v>
      </c>
    </row>
    <row r="1467" s="13" customFormat="1">
      <c r="A1467" s="13"/>
      <c r="B1467" s="230"/>
      <c r="C1467" s="231"/>
      <c r="D1467" s="232" t="s">
        <v>242</v>
      </c>
      <c r="E1467" s="231"/>
      <c r="F1467" s="234" t="s">
        <v>2360</v>
      </c>
      <c r="G1467" s="231"/>
      <c r="H1467" s="235">
        <v>51.869999999999997</v>
      </c>
      <c r="I1467" s="236"/>
      <c r="J1467" s="231"/>
      <c r="K1467" s="231"/>
      <c r="L1467" s="237"/>
      <c r="M1467" s="238"/>
      <c r="N1467" s="239"/>
      <c r="O1467" s="239"/>
      <c r="P1467" s="239"/>
      <c r="Q1467" s="239"/>
      <c r="R1467" s="239"/>
      <c r="S1467" s="239"/>
      <c r="T1467" s="240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1" t="s">
        <v>242</v>
      </c>
      <c r="AU1467" s="241" t="s">
        <v>88</v>
      </c>
      <c r="AV1467" s="13" t="s">
        <v>88</v>
      </c>
      <c r="AW1467" s="13" t="s">
        <v>4</v>
      </c>
      <c r="AX1467" s="13" t="s">
        <v>86</v>
      </c>
      <c r="AY1467" s="241" t="s">
        <v>234</v>
      </c>
    </row>
    <row r="1468" s="2" customFormat="1" ht="24.15" customHeight="1">
      <c r="A1468" s="39"/>
      <c r="B1468" s="40"/>
      <c r="C1468" s="217" t="s">
        <v>2361</v>
      </c>
      <c r="D1468" s="217" t="s">
        <v>236</v>
      </c>
      <c r="E1468" s="218" t="s">
        <v>2362</v>
      </c>
      <c r="F1468" s="219" t="s">
        <v>2363</v>
      </c>
      <c r="G1468" s="220" t="s">
        <v>131</v>
      </c>
      <c r="H1468" s="221">
        <v>91.120000000000005</v>
      </c>
      <c r="I1468" s="222"/>
      <c r="J1468" s="223">
        <f>ROUND(I1468*H1468,2)</f>
        <v>0</v>
      </c>
      <c r="K1468" s="219" t="s">
        <v>239</v>
      </c>
      <c r="L1468" s="45"/>
      <c r="M1468" s="224" t="s">
        <v>1</v>
      </c>
      <c r="N1468" s="225" t="s">
        <v>43</v>
      </c>
      <c r="O1468" s="92"/>
      <c r="P1468" s="226">
        <f>O1468*H1468</f>
        <v>0</v>
      </c>
      <c r="Q1468" s="226">
        <v>6.9999999999999994E-05</v>
      </c>
      <c r="R1468" s="226">
        <f>Q1468*H1468</f>
        <v>0.0063783999999999993</v>
      </c>
      <c r="S1468" s="226">
        <v>0</v>
      </c>
      <c r="T1468" s="227">
        <f>S1468*H1468</f>
        <v>0</v>
      </c>
      <c r="U1468" s="39"/>
      <c r="V1468" s="39"/>
      <c r="W1468" s="39"/>
      <c r="X1468" s="39"/>
      <c r="Y1468" s="39"/>
      <c r="Z1468" s="39"/>
      <c r="AA1468" s="39"/>
      <c r="AB1468" s="39"/>
      <c r="AC1468" s="39"/>
      <c r="AD1468" s="39"/>
      <c r="AE1468" s="39"/>
      <c r="AR1468" s="228" t="s">
        <v>318</v>
      </c>
      <c r="AT1468" s="228" t="s">
        <v>236</v>
      </c>
      <c r="AU1468" s="228" t="s">
        <v>88</v>
      </c>
      <c r="AY1468" s="18" t="s">
        <v>234</v>
      </c>
      <c r="BE1468" s="229">
        <f>IF(N1468="základní",J1468,0)</f>
        <v>0</v>
      </c>
      <c r="BF1468" s="229">
        <f>IF(N1468="snížená",J1468,0)</f>
        <v>0</v>
      </c>
      <c r="BG1468" s="229">
        <f>IF(N1468="zákl. přenesená",J1468,0)</f>
        <v>0</v>
      </c>
      <c r="BH1468" s="229">
        <f>IF(N1468="sníž. přenesená",J1468,0)</f>
        <v>0</v>
      </c>
      <c r="BI1468" s="229">
        <f>IF(N1468="nulová",J1468,0)</f>
        <v>0</v>
      </c>
      <c r="BJ1468" s="18" t="s">
        <v>86</v>
      </c>
      <c r="BK1468" s="229">
        <f>ROUND(I1468*H1468,2)</f>
        <v>0</v>
      </c>
      <c r="BL1468" s="18" t="s">
        <v>318</v>
      </c>
      <c r="BM1468" s="228" t="s">
        <v>2364</v>
      </c>
    </row>
    <row r="1469" s="16" customFormat="1">
      <c r="A1469" s="16"/>
      <c r="B1469" s="264"/>
      <c r="C1469" s="265"/>
      <c r="D1469" s="232" t="s">
        <v>242</v>
      </c>
      <c r="E1469" s="266" t="s">
        <v>1</v>
      </c>
      <c r="F1469" s="267" t="s">
        <v>2365</v>
      </c>
      <c r="G1469" s="265"/>
      <c r="H1469" s="266" t="s">
        <v>1</v>
      </c>
      <c r="I1469" s="268"/>
      <c r="J1469" s="265"/>
      <c r="K1469" s="265"/>
      <c r="L1469" s="269"/>
      <c r="M1469" s="270"/>
      <c r="N1469" s="271"/>
      <c r="O1469" s="271"/>
      <c r="P1469" s="271"/>
      <c r="Q1469" s="271"/>
      <c r="R1469" s="271"/>
      <c r="S1469" s="271"/>
      <c r="T1469" s="272"/>
      <c r="U1469" s="16"/>
      <c r="V1469" s="16"/>
      <c r="W1469" s="16"/>
      <c r="X1469" s="16"/>
      <c r="Y1469" s="16"/>
      <c r="Z1469" s="16"/>
      <c r="AA1469" s="16"/>
      <c r="AB1469" s="16"/>
      <c r="AC1469" s="16"/>
      <c r="AD1469" s="16"/>
      <c r="AE1469" s="16"/>
      <c r="AT1469" s="273" t="s">
        <v>242</v>
      </c>
      <c r="AU1469" s="273" t="s">
        <v>88</v>
      </c>
      <c r="AV1469" s="16" t="s">
        <v>86</v>
      </c>
      <c r="AW1469" s="16" t="s">
        <v>34</v>
      </c>
      <c r="AX1469" s="16" t="s">
        <v>78</v>
      </c>
      <c r="AY1469" s="273" t="s">
        <v>234</v>
      </c>
    </row>
    <row r="1470" s="13" customFormat="1">
      <c r="A1470" s="13"/>
      <c r="B1470" s="230"/>
      <c r="C1470" s="231"/>
      <c r="D1470" s="232" t="s">
        <v>242</v>
      </c>
      <c r="E1470" s="233" t="s">
        <v>1</v>
      </c>
      <c r="F1470" s="234" t="s">
        <v>2366</v>
      </c>
      <c r="G1470" s="231"/>
      <c r="H1470" s="235">
        <v>4.7999999999999998</v>
      </c>
      <c r="I1470" s="236"/>
      <c r="J1470" s="231"/>
      <c r="K1470" s="231"/>
      <c r="L1470" s="237"/>
      <c r="M1470" s="238"/>
      <c r="N1470" s="239"/>
      <c r="O1470" s="239"/>
      <c r="P1470" s="239"/>
      <c r="Q1470" s="239"/>
      <c r="R1470" s="239"/>
      <c r="S1470" s="239"/>
      <c r="T1470" s="240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41" t="s">
        <v>242</v>
      </c>
      <c r="AU1470" s="241" t="s">
        <v>88</v>
      </c>
      <c r="AV1470" s="13" t="s">
        <v>88</v>
      </c>
      <c r="AW1470" s="13" t="s">
        <v>34</v>
      </c>
      <c r="AX1470" s="13" t="s">
        <v>78</v>
      </c>
      <c r="AY1470" s="241" t="s">
        <v>234</v>
      </c>
    </row>
    <row r="1471" s="13" customFormat="1">
      <c r="A1471" s="13"/>
      <c r="B1471" s="230"/>
      <c r="C1471" s="231"/>
      <c r="D1471" s="232" t="s">
        <v>242</v>
      </c>
      <c r="E1471" s="233" t="s">
        <v>1</v>
      </c>
      <c r="F1471" s="234" t="s">
        <v>2367</v>
      </c>
      <c r="G1471" s="231"/>
      <c r="H1471" s="235">
        <v>3.9199999999999999</v>
      </c>
      <c r="I1471" s="236"/>
      <c r="J1471" s="231"/>
      <c r="K1471" s="231"/>
      <c r="L1471" s="237"/>
      <c r="M1471" s="238"/>
      <c r="N1471" s="239"/>
      <c r="O1471" s="239"/>
      <c r="P1471" s="239"/>
      <c r="Q1471" s="239"/>
      <c r="R1471" s="239"/>
      <c r="S1471" s="239"/>
      <c r="T1471" s="240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41" t="s">
        <v>242</v>
      </c>
      <c r="AU1471" s="241" t="s">
        <v>88</v>
      </c>
      <c r="AV1471" s="13" t="s">
        <v>88</v>
      </c>
      <c r="AW1471" s="13" t="s">
        <v>34</v>
      </c>
      <c r="AX1471" s="13" t="s">
        <v>78</v>
      </c>
      <c r="AY1471" s="241" t="s">
        <v>234</v>
      </c>
    </row>
    <row r="1472" s="13" customFormat="1">
      <c r="A1472" s="13"/>
      <c r="B1472" s="230"/>
      <c r="C1472" s="231"/>
      <c r="D1472" s="232" t="s">
        <v>242</v>
      </c>
      <c r="E1472" s="233" t="s">
        <v>1</v>
      </c>
      <c r="F1472" s="234" t="s">
        <v>2368</v>
      </c>
      <c r="G1472" s="231"/>
      <c r="H1472" s="235">
        <v>6</v>
      </c>
      <c r="I1472" s="236"/>
      <c r="J1472" s="231"/>
      <c r="K1472" s="231"/>
      <c r="L1472" s="237"/>
      <c r="M1472" s="238"/>
      <c r="N1472" s="239"/>
      <c r="O1472" s="239"/>
      <c r="P1472" s="239"/>
      <c r="Q1472" s="239"/>
      <c r="R1472" s="239"/>
      <c r="S1472" s="239"/>
      <c r="T1472" s="240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41" t="s">
        <v>242</v>
      </c>
      <c r="AU1472" s="241" t="s">
        <v>88</v>
      </c>
      <c r="AV1472" s="13" t="s">
        <v>88</v>
      </c>
      <c r="AW1472" s="13" t="s">
        <v>34</v>
      </c>
      <c r="AX1472" s="13" t="s">
        <v>78</v>
      </c>
      <c r="AY1472" s="241" t="s">
        <v>234</v>
      </c>
    </row>
    <row r="1473" s="15" customFormat="1">
      <c r="A1473" s="15"/>
      <c r="B1473" s="253"/>
      <c r="C1473" s="254"/>
      <c r="D1473" s="232" t="s">
        <v>242</v>
      </c>
      <c r="E1473" s="255" t="s">
        <v>144</v>
      </c>
      <c r="F1473" s="256" t="s">
        <v>250</v>
      </c>
      <c r="G1473" s="254"/>
      <c r="H1473" s="257">
        <v>14.720000000000001</v>
      </c>
      <c r="I1473" s="258"/>
      <c r="J1473" s="254"/>
      <c r="K1473" s="254"/>
      <c r="L1473" s="259"/>
      <c r="M1473" s="260"/>
      <c r="N1473" s="261"/>
      <c r="O1473" s="261"/>
      <c r="P1473" s="261"/>
      <c r="Q1473" s="261"/>
      <c r="R1473" s="261"/>
      <c r="S1473" s="261"/>
      <c r="T1473" s="262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63" t="s">
        <v>242</v>
      </c>
      <c r="AU1473" s="263" t="s">
        <v>88</v>
      </c>
      <c r="AV1473" s="15" t="s">
        <v>93</v>
      </c>
      <c r="AW1473" s="15" t="s">
        <v>34</v>
      </c>
      <c r="AX1473" s="15" t="s">
        <v>78</v>
      </c>
      <c r="AY1473" s="263" t="s">
        <v>234</v>
      </c>
    </row>
    <row r="1474" s="16" customFormat="1">
      <c r="A1474" s="16"/>
      <c r="B1474" s="264"/>
      <c r="C1474" s="265"/>
      <c r="D1474" s="232" t="s">
        <v>242</v>
      </c>
      <c r="E1474" s="266" t="s">
        <v>1</v>
      </c>
      <c r="F1474" s="267" t="s">
        <v>2369</v>
      </c>
      <c r="G1474" s="265"/>
      <c r="H1474" s="266" t="s">
        <v>1</v>
      </c>
      <c r="I1474" s="268"/>
      <c r="J1474" s="265"/>
      <c r="K1474" s="265"/>
      <c r="L1474" s="269"/>
      <c r="M1474" s="270"/>
      <c r="N1474" s="271"/>
      <c r="O1474" s="271"/>
      <c r="P1474" s="271"/>
      <c r="Q1474" s="271"/>
      <c r="R1474" s="271"/>
      <c r="S1474" s="271"/>
      <c r="T1474" s="272"/>
      <c r="U1474" s="16"/>
      <c r="V1474" s="16"/>
      <c r="W1474" s="16"/>
      <c r="X1474" s="16"/>
      <c r="Y1474" s="16"/>
      <c r="Z1474" s="16"/>
      <c r="AA1474" s="16"/>
      <c r="AB1474" s="16"/>
      <c r="AC1474" s="16"/>
      <c r="AD1474" s="16"/>
      <c r="AE1474" s="16"/>
      <c r="AT1474" s="273" t="s">
        <v>242</v>
      </c>
      <c r="AU1474" s="273" t="s">
        <v>88</v>
      </c>
      <c r="AV1474" s="16" t="s">
        <v>86</v>
      </c>
      <c r="AW1474" s="16" t="s">
        <v>34</v>
      </c>
      <c r="AX1474" s="16" t="s">
        <v>78</v>
      </c>
      <c r="AY1474" s="273" t="s">
        <v>234</v>
      </c>
    </row>
    <row r="1475" s="13" customFormat="1">
      <c r="A1475" s="13"/>
      <c r="B1475" s="230"/>
      <c r="C1475" s="231"/>
      <c r="D1475" s="232" t="s">
        <v>242</v>
      </c>
      <c r="E1475" s="233" t="s">
        <v>1</v>
      </c>
      <c r="F1475" s="234" t="s">
        <v>2370</v>
      </c>
      <c r="G1475" s="231"/>
      <c r="H1475" s="235">
        <v>24.399999999999999</v>
      </c>
      <c r="I1475" s="236"/>
      <c r="J1475" s="231"/>
      <c r="K1475" s="231"/>
      <c r="L1475" s="237"/>
      <c r="M1475" s="238"/>
      <c r="N1475" s="239"/>
      <c r="O1475" s="239"/>
      <c r="P1475" s="239"/>
      <c r="Q1475" s="239"/>
      <c r="R1475" s="239"/>
      <c r="S1475" s="239"/>
      <c r="T1475" s="240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41" t="s">
        <v>242</v>
      </c>
      <c r="AU1475" s="241" t="s">
        <v>88</v>
      </c>
      <c r="AV1475" s="13" t="s">
        <v>88</v>
      </c>
      <c r="AW1475" s="13" t="s">
        <v>34</v>
      </c>
      <c r="AX1475" s="13" t="s">
        <v>78</v>
      </c>
      <c r="AY1475" s="241" t="s">
        <v>234</v>
      </c>
    </row>
    <row r="1476" s="13" customFormat="1">
      <c r="A1476" s="13"/>
      <c r="B1476" s="230"/>
      <c r="C1476" s="231"/>
      <c r="D1476" s="232" t="s">
        <v>242</v>
      </c>
      <c r="E1476" s="233" t="s">
        <v>1</v>
      </c>
      <c r="F1476" s="234" t="s">
        <v>2371</v>
      </c>
      <c r="G1476" s="231"/>
      <c r="H1476" s="235">
        <v>9</v>
      </c>
      <c r="I1476" s="236"/>
      <c r="J1476" s="231"/>
      <c r="K1476" s="231"/>
      <c r="L1476" s="237"/>
      <c r="M1476" s="238"/>
      <c r="N1476" s="239"/>
      <c r="O1476" s="239"/>
      <c r="P1476" s="239"/>
      <c r="Q1476" s="239"/>
      <c r="R1476" s="239"/>
      <c r="S1476" s="239"/>
      <c r="T1476" s="240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41" t="s">
        <v>242</v>
      </c>
      <c r="AU1476" s="241" t="s">
        <v>88</v>
      </c>
      <c r="AV1476" s="13" t="s">
        <v>88</v>
      </c>
      <c r="AW1476" s="13" t="s">
        <v>34</v>
      </c>
      <c r="AX1476" s="13" t="s">
        <v>78</v>
      </c>
      <c r="AY1476" s="241" t="s">
        <v>234</v>
      </c>
    </row>
    <row r="1477" s="13" customFormat="1">
      <c r="A1477" s="13"/>
      <c r="B1477" s="230"/>
      <c r="C1477" s="231"/>
      <c r="D1477" s="232" t="s">
        <v>242</v>
      </c>
      <c r="E1477" s="233" t="s">
        <v>1</v>
      </c>
      <c r="F1477" s="234" t="s">
        <v>2372</v>
      </c>
      <c r="G1477" s="231"/>
      <c r="H1477" s="235">
        <v>6</v>
      </c>
      <c r="I1477" s="236"/>
      <c r="J1477" s="231"/>
      <c r="K1477" s="231"/>
      <c r="L1477" s="237"/>
      <c r="M1477" s="238"/>
      <c r="N1477" s="239"/>
      <c r="O1477" s="239"/>
      <c r="P1477" s="239"/>
      <c r="Q1477" s="239"/>
      <c r="R1477" s="239"/>
      <c r="S1477" s="239"/>
      <c r="T1477" s="240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41" t="s">
        <v>242</v>
      </c>
      <c r="AU1477" s="241" t="s">
        <v>88</v>
      </c>
      <c r="AV1477" s="13" t="s">
        <v>88</v>
      </c>
      <c r="AW1477" s="13" t="s">
        <v>34</v>
      </c>
      <c r="AX1477" s="13" t="s">
        <v>78</v>
      </c>
      <c r="AY1477" s="241" t="s">
        <v>234</v>
      </c>
    </row>
    <row r="1478" s="13" customFormat="1">
      <c r="A1478" s="13"/>
      <c r="B1478" s="230"/>
      <c r="C1478" s="231"/>
      <c r="D1478" s="232" t="s">
        <v>242</v>
      </c>
      <c r="E1478" s="233" t="s">
        <v>1</v>
      </c>
      <c r="F1478" s="234" t="s">
        <v>2371</v>
      </c>
      <c r="G1478" s="231"/>
      <c r="H1478" s="235">
        <v>9</v>
      </c>
      <c r="I1478" s="236"/>
      <c r="J1478" s="231"/>
      <c r="K1478" s="231"/>
      <c r="L1478" s="237"/>
      <c r="M1478" s="238"/>
      <c r="N1478" s="239"/>
      <c r="O1478" s="239"/>
      <c r="P1478" s="239"/>
      <c r="Q1478" s="239"/>
      <c r="R1478" s="239"/>
      <c r="S1478" s="239"/>
      <c r="T1478" s="240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41" t="s">
        <v>242</v>
      </c>
      <c r="AU1478" s="241" t="s">
        <v>88</v>
      </c>
      <c r="AV1478" s="13" t="s">
        <v>88</v>
      </c>
      <c r="AW1478" s="13" t="s">
        <v>34</v>
      </c>
      <c r="AX1478" s="13" t="s">
        <v>78</v>
      </c>
      <c r="AY1478" s="241" t="s">
        <v>234</v>
      </c>
    </row>
    <row r="1479" s="13" customFormat="1">
      <c r="A1479" s="13"/>
      <c r="B1479" s="230"/>
      <c r="C1479" s="231"/>
      <c r="D1479" s="232" t="s">
        <v>242</v>
      </c>
      <c r="E1479" s="233" t="s">
        <v>1</v>
      </c>
      <c r="F1479" s="234" t="s">
        <v>2373</v>
      </c>
      <c r="G1479" s="231"/>
      <c r="H1479" s="235">
        <v>10</v>
      </c>
      <c r="I1479" s="236"/>
      <c r="J1479" s="231"/>
      <c r="K1479" s="231"/>
      <c r="L1479" s="237"/>
      <c r="M1479" s="238"/>
      <c r="N1479" s="239"/>
      <c r="O1479" s="239"/>
      <c r="P1479" s="239"/>
      <c r="Q1479" s="239"/>
      <c r="R1479" s="239"/>
      <c r="S1479" s="239"/>
      <c r="T1479" s="240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41" t="s">
        <v>242</v>
      </c>
      <c r="AU1479" s="241" t="s">
        <v>88</v>
      </c>
      <c r="AV1479" s="13" t="s">
        <v>88</v>
      </c>
      <c r="AW1479" s="13" t="s">
        <v>34</v>
      </c>
      <c r="AX1479" s="13" t="s">
        <v>78</v>
      </c>
      <c r="AY1479" s="241" t="s">
        <v>234</v>
      </c>
    </row>
    <row r="1480" s="13" customFormat="1">
      <c r="A1480" s="13"/>
      <c r="B1480" s="230"/>
      <c r="C1480" s="231"/>
      <c r="D1480" s="232" t="s">
        <v>242</v>
      </c>
      <c r="E1480" s="233" t="s">
        <v>1</v>
      </c>
      <c r="F1480" s="234" t="s">
        <v>2374</v>
      </c>
      <c r="G1480" s="231"/>
      <c r="H1480" s="235">
        <v>18</v>
      </c>
      <c r="I1480" s="236"/>
      <c r="J1480" s="231"/>
      <c r="K1480" s="231"/>
      <c r="L1480" s="237"/>
      <c r="M1480" s="238"/>
      <c r="N1480" s="239"/>
      <c r="O1480" s="239"/>
      <c r="P1480" s="239"/>
      <c r="Q1480" s="239"/>
      <c r="R1480" s="239"/>
      <c r="S1480" s="239"/>
      <c r="T1480" s="240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1" t="s">
        <v>242</v>
      </c>
      <c r="AU1480" s="241" t="s">
        <v>88</v>
      </c>
      <c r="AV1480" s="13" t="s">
        <v>88</v>
      </c>
      <c r="AW1480" s="13" t="s">
        <v>34</v>
      </c>
      <c r="AX1480" s="13" t="s">
        <v>78</v>
      </c>
      <c r="AY1480" s="241" t="s">
        <v>234</v>
      </c>
    </row>
    <row r="1481" s="15" customFormat="1">
      <c r="A1481" s="15"/>
      <c r="B1481" s="253"/>
      <c r="C1481" s="254"/>
      <c r="D1481" s="232" t="s">
        <v>242</v>
      </c>
      <c r="E1481" s="255" t="s">
        <v>142</v>
      </c>
      <c r="F1481" s="256" t="s">
        <v>250</v>
      </c>
      <c r="G1481" s="254"/>
      <c r="H1481" s="257">
        <v>76.400000000000006</v>
      </c>
      <c r="I1481" s="258"/>
      <c r="J1481" s="254"/>
      <c r="K1481" s="254"/>
      <c r="L1481" s="259"/>
      <c r="M1481" s="260"/>
      <c r="N1481" s="261"/>
      <c r="O1481" s="261"/>
      <c r="P1481" s="261"/>
      <c r="Q1481" s="261"/>
      <c r="R1481" s="261"/>
      <c r="S1481" s="261"/>
      <c r="T1481" s="262"/>
      <c r="U1481" s="15"/>
      <c r="V1481" s="15"/>
      <c r="W1481" s="15"/>
      <c r="X1481" s="15"/>
      <c r="Y1481" s="15"/>
      <c r="Z1481" s="15"/>
      <c r="AA1481" s="15"/>
      <c r="AB1481" s="15"/>
      <c r="AC1481" s="15"/>
      <c r="AD1481" s="15"/>
      <c r="AE1481" s="15"/>
      <c r="AT1481" s="263" t="s">
        <v>242</v>
      </c>
      <c r="AU1481" s="263" t="s">
        <v>88</v>
      </c>
      <c r="AV1481" s="15" t="s">
        <v>93</v>
      </c>
      <c r="AW1481" s="15" t="s">
        <v>34</v>
      </c>
      <c r="AX1481" s="15" t="s">
        <v>78</v>
      </c>
      <c r="AY1481" s="263" t="s">
        <v>234</v>
      </c>
    </row>
    <row r="1482" s="14" customFormat="1">
      <c r="A1482" s="14"/>
      <c r="B1482" s="242"/>
      <c r="C1482" s="243"/>
      <c r="D1482" s="232" t="s">
        <v>242</v>
      </c>
      <c r="E1482" s="244" t="s">
        <v>1</v>
      </c>
      <c r="F1482" s="245" t="s">
        <v>244</v>
      </c>
      <c r="G1482" s="243"/>
      <c r="H1482" s="246">
        <v>91.120000000000005</v>
      </c>
      <c r="I1482" s="247"/>
      <c r="J1482" s="243"/>
      <c r="K1482" s="243"/>
      <c r="L1482" s="248"/>
      <c r="M1482" s="249"/>
      <c r="N1482" s="250"/>
      <c r="O1482" s="250"/>
      <c r="P1482" s="250"/>
      <c r="Q1482" s="250"/>
      <c r="R1482" s="250"/>
      <c r="S1482" s="250"/>
      <c r="T1482" s="251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2" t="s">
        <v>242</v>
      </c>
      <c r="AU1482" s="252" t="s">
        <v>88</v>
      </c>
      <c r="AV1482" s="14" t="s">
        <v>240</v>
      </c>
      <c r="AW1482" s="14" t="s">
        <v>34</v>
      </c>
      <c r="AX1482" s="14" t="s">
        <v>86</v>
      </c>
      <c r="AY1482" s="252" t="s">
        <v>234</v>
      </c>
    </row>
    <row r="1483" s="2" customFormat="1" ht="24.15" customHeight="1">
      <c r="A1483" s="39"/>
      <c r="B1483" s="40"/>
      <c r="C1483" s="217" t="s">
        <v>2375</v>
      </c>
      <c r="D1483" s="217" t="s">
        <v>236</v>
      </c>
      <c r="E1483" s="218" t="s">
        <v>2376</v>
      </c>
      <c r="F1483" s="219" t="s">
        <v>2377</v>
      </c>
      <c r="G1483" s="220" t="s">
        <v>131</v>
      </c>
      <c r="H1483" s="221">
        <v>14.720000000000001</v>
      </c>
      <c r="I1483" s="222"/>
      <c r="J1483" s="223">
        <f>ROUND(I1483*H1483,2)</f>
        <v>0</v>
      </c>
      <c r="K1483" s="219" t="s">
        <v>239</v>
      </c>
      <c r="L1483" s="45"/>
      <c r="M1483" s="224" t="s">
        <v>1</v>
      </c>
      <c r="N1483" s="225" t="s">
        <v>43</v>
      </c>
      <c r="O1483" s="92"/>
      <c r="P1483" s="226">
        <f>O1483*H1483</f>
        <v>0</v>
      </c>
      <c r="Q1483" s="226">
        <v>0.00012</v>
      </c>
      <c r="R1483" s="226">
        <f>Q1483*H1483</f>
        <v>0.0017664000000000002</v>
      </c>
      <c r="S1483" s="226">
        <v>0</v>
      </c>
      <c r="T1483" s="227">
        <f>S1483*H1483</f>
        <v>0</v>
      </c>
      <c r="U1483" s="39"/>
      <c r="V1483" s="39"/>
      <c r="W1483" s="39"/>
      <c r="X1483" s="39"/>
      <c r="Y1483" s="39"/>
      <c r="Z1483" s="39"/>
      <c r="AA1483" s="39"/>
      <c r="AB1483" s="39"/>
      <c r="AC1483" s="39"/>
      <c r="AD1483" s="39"/>
      <c r="AE1483" s="39"/>
      <c r="AR1483" s="228" t="s">
        <v>318</v>
      </c>
      <c r="AT1483" s="228" t="s">
        <v>236</v>
      </c>
      <c r="AU1483" s="228" t="s">
        <v>88</v>
      </c>
      <c r="AY1483" s="18" t="s">
        <v>234</v>
      </c>
      <c r="BE1483" s="229">
        <f>IF(N1483="základní",J1483,0)</f>
        <v>0</v>
      </c>
      <c r="BF1483" s="229">
        <f>IF(N1483="snížená",J1483,0)</f>
        <v>0</v>
      </c>
      <c r="BG1483" s="229">
        <f>IF(N1483="zákl. přenesená",J1483,0)</f>
        <v>0</v>
      </c>
      <c r="BH1483" s="229">
        <f>IF(N1483="sníž. přenesená",J1483,0)</f>
        <v>0</v>
      </c>
      <c r="BI1483" s="229">
        <f>IF(N1483="nulová",J1483,0)</f>
        <v>0</v>
      </c>
      <c r="BJ1483" s="18" t="s">
        <v>86</v>
      </c>
      <c r="BK1483" s="229">
        <f>ROUND(I1483*H1483,2)</f>
        <v>0</v>
      </c>
      <c r="BL1483" s="18" t="s">
        <v>318</v>
      </c>
      <c r="BM1483" s="228" t="s">
        <v>2378</v>
      </c>
    </row>
    <row r="1484" s="13" customFormat="1">
      <c r="A1484" s="13"/>
      <c r="B1484" s="230"/>
      <c r="C1484" s="231"/>
      <c r="D1484" s="232" t="s">
        <v>242</v>
      </c>
      <c r="E1484" s="233" t="s">
        <v>1</v>
      </c>
      <c r="F1484" s="234" t="s">
        <v>144</v>
      </c>
      <c r="G1484" s="231"/>
      <c r="H1484" s="235">
        <v>14.720000000000001</v>
      </c>
      <c r="I1484" s="236"/>
      <c r="J1484" s="231"/>
      <c r="K1484" s="231"/>
      <c r="L1484" s="237"/>
      <c r="M1484" s="238"/>
      <c r="N1484" s="239"/>
      <c r="O1484" s="239"/>
      <c r="P1484" s="239"/>
      <c r="Q1484" s="239"/>
      <c r="R1484" s="239"/>
      <c r="S1484" s="239"/>
      <c r="T1484" s="240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1" t="s">
        <v>242</v>
      </c>
      <c r="AU1484" s="241" t="s">
        <v>88</v>
      </c>
      <c r="AV1484" s="13" t="s">
        <v>88</v>
      </c>
      <c r="AW1484" s="13" t="s">
        <v>34</v>
      </c>
      <c r="AX1484" s="13" t="s">
        <v>78</v>
      </c>
      <c r="AY1484" s="241" t="s">
        <v>234</v>
      </c>
    </row>
    <row r="1485" s="14" customFormat="1">
      <c r="A1485" s="14"/>
      <c r="B1485" s="242"/>
      <c r="C1485" s="243"/>
      <c r="D1485" s="232" t="s">
        <v>242</v>
      </c>
      <c r="E1485" s="244" t="s">
        <v>1</v>
      </c>
      <c r="F1485" s="245" t="s">
        <v>244</v>
      </c>
      <c r="G1485" s="243"/>
      <c r="H1485" s="246">
        <v>14.720000000000001</v>
      </c>
      <c r="I1485" s="247"/>
      <c r="J1485" s="243"/>
      <c r="K1485" s="243"/>
      <c r="L1485" s="248"/>
      <c r="M1485" s="249"/>
      <c r="N1485" s="250"/>
      <c r="O1485" s="250"/>
      <c r="P1485" s="250"/>
      <c r="Q1485" s="250"/>
      <c r="R1485" s="250"/>
      <c r="S1485" s="250"/>
      <c r="T1485" s="251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2" t="s">
        <v>242</v>
      </c>
      <c r="AU1485" s="252" t="s">
        <v>88</v>
      </c>
      <c r="AV1485" s="14" t="s">
        <v>240</v>
      </c>
      <c r="AW1485" s="14" t="s">
        <v>34</v>
      </c>
      <c r="AX1485" s="14" t="s">
        <v>86</v>
      </c>
      <c r="AY1485" s="252" t="s">
        <v>234</v>
      </c>
    </row>
    <row r="1486" s="2" customFormat="1" ht="24.15" customHeight="1">
      <c r="A1486" s="39"/>
      <c r="B1486" s="40"/>
      <c r="C1486" s="217" t="s">
        <v>2379</v>
      </c>
      <c r="D1486" s="217" t="s">
        <v>236</v>
      </c>
      <c r="E1486" s="218" t="s">
        <v>2380</v>
      </c>
      <c r="F1486" s="219" t="s">
        <v>2381</v>
      </c>
      <c r="G1486" s="220" t="s">
        <v>131</v>
      </c>
      <c r="H1486" s="221">
        <v>14.720000000000001</v>
      </c>
      <c r="I1486" s="222"/>
      <c r="J1486" s="223">
        <f>ROUND(I1486*H1486,2)</f>
        <v>0</v>
      </c>
      <c r="K1486" s="219" t="s">
        <v>239</v>
      </c>
      <c r="L1486" s="45"/>
      <c r="M1486" s="224" t="s">
        <v>1</v>
      </c>
      <c r="N1486" s="225" t="s">
        <v>43</v>
      </c>
      <c r="O1486" s="92"/>
      <c r="P1486" s="226">
        <f>O1486*H1486</f>
        <v>0</v>
      </c>
      <c r="Q1486" s="226">
        <v>0.00012</v>
      </c>
      <c r="R1486" s="226">
        <f>Q1486*H1486</f>
        <v>0.0017664000000000002</v>
      </c>
      <c r="S1486" s="226">
        <v>0</v>
      </c>
      <c r="T1486" s="227">
        <f>S1486*H1486</f>
        <v>0</v>
      </c>
      <c r="U1486" s="39"/>
      <c r="V1486" s="39"/>
      <c r="W1486" s="39"/>
      <c r="X1486" s="39"/>
      <c r="Y1486" s="39"/>
      <c r="Z1486" s="39"/>
      <c r="AA1486" s="39"/>
      <c r="AB1486" s="39"/>
      <c r="AC1486" s="39"/>
      <c r="AD1486" s="39"/>
      <c r="AE1486" s="39"/>
      <c r="AR1486" s="228" t="s">
        <v>318</v>
      </c>
      <c r="AT1486" s="228" t="s">
        <v>236</v>
      </c>
      <c r="AU1486" s="228" t="s">
        <v>88</v>
      </c>
      <c r="AY1486" s="18" t="s">
        <v>234</v>
      </c>
      <c r="BE1486" s="229">
        <f>IF(N1486="základní",J1486,0)</f>
        <v>0</v>
      </c>
      <c r="BF1486" s="229">
        <f>IF(N1486="snížená",J1486,0)</f>
        <v>0</v>
      </c>
      <c r="BG1486" s="229">
        <f>IF(N1486="zákl. přenesená",J1486,0)</f>
        <v>0</v>
      </c>
      <c r="BH1486" s="229">
        <f>IF(N1486="sníž. přenesená",J1486,0)</f>
        <v>0</v>
      </c>
      <c r="BI1486" s="229">
        <f>IF(N1486="nulová",J1486,0)</f>
        <v>0</v>
      </c>
      <c r="BJ1486" s="18" t="s">
        <v>86</v>
      </c>
      <c r="BK1486" s="229">
        <f>ROUND(I1486*H1486,2)</f>
        <v>0</v>
      </c>
      <c r="BL1486" s="18" t="s">
        <v>318</v>
      </c>
      <c r="BM1486" s="228" t="s">
        <v>2382</v>
      </c>
    </row>
    <row r="1487" s="13" customFormat="1">
      <c r="A1487" s="13"/>
      <c r="B1487" s="230"/>
      <c r="C1487" s="231"/>
      <c r="D1487" s="232" t="s">
        <v>242</v>
      </c>
      <c r="E1487" s="233" t="s">
        <v>1</v>
      </c>
      <c r="F1487" s="234" t="s">
        <v>144</v>
      </c>
      <c r="G1487" s="231"/>
      <c r="H1487" s="235">
        <v>14.720000000000001</v>
      </c>
      <c r="I1487" s="236"/>
      <c r="J1487" s="231"/>
      <c r="K1487" s="231"/>
      <c r="L1487" s="237"/>
      <c r="M1487" s="238"/>
      <c r="N1487" s="239"/>
      <c r="O1487" s="239"/>
      <c r="P1487" s="239"/>
      <c r="Q1487" s="239"/>
      <c r="R1487" s="239"/>
      <c r="S1487" s="239"/>
      <c r="T1487" s="240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41" t="s">
        <v>242</v>
      </c>
      <c r="AU1487" s="241" t="s">
        <v>88</v>
      </c>
      <c r="AV1487" s="13" t="s">
        <v>88</v>
      </c>
      <c r="AW1487" s="13" t="s">
        <v>34</v>
      </c>
      <c r="AX1487" s="13" t="s">
        <v>78</v>
      </c>
      <c r="AY1487" s="241" t="s">
        <v>234</v>
      </c>
    </row>
    <row r="1488" s="14" customFormat="1">
      <c r="A1488" s="14"/>
      <c r="B1488" s="242"/>
      <c r="C1488" s="243"/>
      <c r="D1488" s="232" t="s">
        <v>242</v>
      </c>
      <c r="E1488" s="244" t="s">
        <v>1</v>
      </c>
      <c r="F1488" s="245" t="s">
        <v>244</v>
      </c>
      <c r="G1488" s="243"/>
      <c r="H1488" s="246">
        <v>14.720000000000001</v>
      </c>
      <c r="I1488" s="247"/>
      <c r="J1488" s="243"/>
      <c r="K1488" s="243"/>
      <c r="L1488" s="248"/>
      <c r="M1488" s="249"/>
      <c r="N1488" s="250"/>
      <c r="O1488" s="250"/>
      <c r="P1488" s="250"/>
      <c r="Q1488" s="250"/>
      <c r="R1488" s="250"/>
      <c r="S1488" s="250"/>
      <c r="T1488" s="251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2" t="s">
        <v>242</v>
      </c>
      <c r="AU1488" s="252" t="s">
        <v>88</v>
      </c>
      <c r="AV1488" s="14" t="s">
        <v>240</v>
      </c>
      <c r="AW1488" s="14" t="s">
        <v>34</v>
      </c>
      <c r="AX1488" s="14" t="s">
        <v>86</v>
      </c>
      <c r="AY1488" s="252" t="s">
        <v>234</v>
      </c>
    </row>
    <row r="1489" s="2" customFormat="1" ht="24.15" customHeight="1">
      <c r="A1489" s="39"/>
      <c r="B1489" s="40"/>
      <c r="C1489" s="217" t="s">
        <v>2383</v>
      </c>
      <c r="D1489" s="217" t="s">
        <v>236</v>
      </c>
      <c r="E1489" s="218" t="s">
        <v>2384</v>
      </c>
      <c r="F1489" s="219" t="s">
        <v>2385</v>
      </c>
      <c r="G1489" s="220" t="s">
        <v>96</v>
      </c>
      <c r="H1489" s="221">
        <v>76.400000000000006</v>
      </c>
      <c r="I1489" s="222"/>
      <c r="J1489" s="223">
        <f>ROUND(I1489*H1489,2)</f>
        <v>0</v>
      </c>
      <c r="K1489" s="219" t="s">
        <v>239</v>
      </c>
      <c r="L1489" s="45"/>
      <c r="M1489" s="224" t="s">
        <v>1</v>
      </c>
      <c r="N1489" s="225" t="s">
        <v>43</v>
      </c>
      <c r="O1489" s="92"/>
      <c r="P1489" s="226">
        <f>O1489*H1489</f>
        <v>0</v>
      </c>
      <c r="Q1489" s="226">
        <v>3.0000000000000001E-05</v>
      </c>
      <c r="R1489" s="226">
        <f>Q1489*H1489</f>
        <v>0.0022920000000000002</v>
      </c>
      <c r="S1489" s="226">
        <v>0</v>
      </c>
      <c r="T1489" s="227">
        <f>S1489*H1489</f>
        <v>0</v>
      </c>
      <c r="U1489" s="39"/>
      <c r="V1489" s="39"/>
      <c r="W1489" s="39"/>
      <c r="X1489" s="39"/>
      <c r="Y1489" s="39"/>
      <c r="Z1489" s="39"/>
      <c r="AA1489" s="39"/>
      <c r="AB1489" s="39"/>
      <c r="AC1489" s="39"/>
      <c r="AD1489" s="39"/>
      <c r="AE1489" s="39"/>
      <c r="AR1489" s="228" t="s">
        <v>318</v>
      </c>
      <c r="AT1489" s="228" t="s">
        <v>236</v>
      </c>
      <c r="AU1489" s="228" t="s">
        <v>88</v>
      </c>
      <c r="AY1489" s="18" t="s">
        <v>234</v>
      </c>
      <c r="BE1489" s="229">
        <f>IF(N1489="základní",J1489,0)</f>
        <v>0</v>
      </c>
      <c r="BF1489" s="229">
        <f>IF(N1489="snížená",J1489,0)</f>
        <v>0</v>
      </c>
      <c r="BG1489" s="229">
        <f>IF(N1489="zákl. přenesená",J1489,0)</f>
        <v>0</v>
      </c>
      <c r="BH1489" s="229">
        <f>IF(N1489="sníž. přenesená",J1489,0)</f>
        <v>0</v>
      </c>
      <c r="BI1489" s="229">
        <f>IF(N1489="nulová",J1489,0)</f>
        <v>0</v>
      </c>
      <c r="BJ1489" s="18" t="s">
        <v>86</v>
      </c>
      <c r="BK1489" s="229">
        <f>ROUND(I1489*H1489,2)</f>
        <v>0</v>
      </c>
      <c r="BL1489" s="18" t="s">
        <v>318</v>
      </c>
      <c r="BM1489" s="228" t="s">
        <v>2386</v>
      </c>
    </row>
    <row r="1490" s="13" customFormat="1">
      <c r="A1490" s="13"/>
      <c r="B1490" s="230"/>
      <c r="C1490" s="231"/>
      <c r="D1490" s="232" t="s">
        <v>242</v>
      </c>
      <c r="E1490" s="233" t="s">
        <v>1</v>
      </c>
      <c r="F1490" s="234" t="s">
        <v>142</v>
      </c>
      <c r="G1490" s="231"/>
      <c r="H1490" s="235">
        <v>76.400000000000006</v>
      </c>
      <c r="I1490" s="236"/>
      <c r="J1490" s="231"/>
      <c r="K1490" s="231"/>
      <c r="L1490" s="237"/>
      <c r="M1490" s="238"/>
      <c r="N1490" s="239"/>
      <c r="O1490" s="239"/>
      <c r="P1490" s="239"/>
      <c r="Q1490" s="239"/>
      <c r="R1490" s="239"/>
      <c r="S1490" s="239"/>
      <c r="T1490" s="240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41" t="s">
        <v>242</v>
      </c>
      <c r="AU1490" s="241" t="s">
        <v>88</v>
      </c>
      <c r="AV1490" s="13" t="s">
        <v>88</v>
      </c>
      <c r="AW1490" s="13" t="s">
        <v>34</v>
      </c>
      <c r="AX1490" s="13" t="s">
        <v>78</v>
      </c>
      <c r="AY1490" s="241" t="s">
        <v>234</v>
      </c>
    </row>
    <row r="1491" s="14" customFormat="1">
      <c r="A1491" s="14"/>
      <c r="B1491" s="242"/>
      <c r="C1491" s="243"/>
      <c r="D1491" s="232" t="s">
        <v>242</v>
      </c>
      <c r="E1491" s="244" t="s">
        <v>1</v>
      </c>
      <c r="F1491" s="245" t="s">
        <v>244</v>
      </c>
      <c r="G1491" s="243"/>
      <c r="H1491" s="246">
        <v>76.400000000000006</v>
      </c>
      <c r="I1491" s="247"/>
      <c r="J1491" s="243"/>
      <c r="K1491" s="243"/>
      <c r="L1491" s="248"/>
      <c r="M1491" s="249"/>
      <c r="N1491" s="250"/>
      <c r="O1491" s="250"/>
      <c r="P1491" s="250"/>
      <c r="Q1491" s="250"/>
      <c r="R1491" s="250"/>
      <c r="S1491" s="250"/>
      <c r="T1491" s="251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2" t="s">
        <v>242</v>
      </c>
      <c r="AU1491" s="252" t="s">
        <v>88</v>
      </c>
      <c r="AV1491" s="14" t="s">
        <v>240</v>
      </c>
      <c r="AW1491" s="14" t="s">
        <v>34</v>
      </c>
      <c r="AX1491" s="14" t="s">
        <v>86</v>
      </c>
      <c r="AY1491" s="252" t="s">
        <v>234</v>
      </c>
    </row>
    <row r="1492" s="12" customFormat="1" ht="22.8" customHeight="1">
      <c r="A1492" s="12"/>
      <c r="B1492" s="201"/>
      <c r="C1492" s="202"/>
      <c r="D1492" s="203" t="s">
        <v>77</v>
      </c>
      <c r="E1492" s="215" t="s">
        <v>2387</v>
      </c>
      <c r="F1492" s="215" t="s">
        <v>2388</v>
      </c>
      <c r="G1492" s="202"/>
      <c r="H1492" s="202"/>
      <c r="I1492" s="205"/>
      <c r="J1492" s="216">
        <f>BK1492</f>
        <v>0</v>
      </c>
      <c r="K1492" s="202"/>
      <c r="L1492" s="207"/>
      <c r="M1492" s="208"/>
      <c r="N1492" s="209"/>
      <c r="O1492" s="209"/>
      <c r="P1492" s="210">
        <f>SUM(P1493:P1572)</f>
        <v>0</v>
      </c>
      <c r="Q1492" s="209"/>
      <c r="R1492" s="210">
        <f>SUM(R1493:R1572)</f>
        <v>1.3367600000000002</v>
      </c>
      <c r="S1492" s="209"/>
      <c r="T1492" s="211">
        <f>SUM(T1493:T1572)</f>
        <v>0.51489499999999999</v>
      </c>
      <c r="U1492" s="12"/>
      <c r="V1492" s="12"/>
      <c r="W1492" s="12"/>
      <c r="X1492" s="12"/>
      <c r="Y1492" s="12"/>
      <c r="Z1492" s="12"/>
      <c r="AA1492" s="12"/>
      <c r="AB1492" s="12"/>
      <c r="AC1492" s="12"/>
      <c r="AD1492" s="12"/>
      <c r="AE1492" s="12"/>
      <c r="AR1492" s="212" t="s">
        <v>88</v>
      </c>
      <c r="AT1492" s="213" t="s">
        <v>77</v>
      </c>
      <c r="AU1492" s="213" t="s">
        <v>86</v>
      </c>
      <c r="AY1492" s="212" t="s">
        <v>234</v>
      </c>
      <c r="BK1492" s="214">
        <f>SUM(BK1493:BK1572)</f>
        <v>0</v>
      </c>
    </row>
    <row r="1493" s="2" customFormat="1" ht="24.15" customHeight="1">
      <c r="A1493" s="39"/>
      <c r="B1493" s="40"/>
      <c r="C1493" s="217" t="s">
        <v>2389</v>
      </c>
      <c r="D1493" s="217" t="s">
        <v>236</v>
      </c>
      <c r="E1493" s="218" t="s">
        <v>2390</v>
      </c>
      <c r="F1493" s="219" t="s">
        <v>2391</v>
      </c>
      <c r="G1493" s="220" t="s">
        <v>131</v>
      </c>
      <c r="H1493" s="221">
        <v>887.75</v>
      </c>
      <c r="I1493" s="222"/>
      <c r="J1493" s="223">
        <f>ROUND(I1493*H1493,2)</f>
        <v>0</v>
      </c>
      <c r="K1493" s="219" t="s">
        <v>239</v>
      </c>
      <c r="L1493" s="45"/>
      <c r="M1493" s="224" t="s">
        <v>1</v>
      </c>
      <c r="N1493" s="225" t="s">
        <v>43</v>
      </c>
      <c r="O1493" s="92"/>
      <c r="P1493" s="226">
        <f>O1493*H1493</f>
        <v>0</v>
      </c>
      <c r="Q1493" s="226">
        <v>0</v>
      </c>
      <c r="R1493" s="226">
        <f>Q1493*H1493</f>
        <v>0</v>
      </c>
      <c r="S1493" s="226">
        <v>0.00014999999999999999</v>
      </c>
      <c r="T1493" s="227">
        <f>S1493*H1493</f>
        <v>0.13316249999999999</v>
      </c>
      <c r="U1493" s="39"/>
      <c r="V1493" s="39"/>
      <c r="W1493" s="39"/>
      <c r="X1493" s="39"/>
      <c r="Y1493" s="39"/>
      <c r="Z1493" s="39"/>
      <c r="AA1493" s="39"/>
      <c r="AB1493" s="39"/>
      <c r="AC1493" s="39"/>
      <c r="AD1493" s="39"/>
      <c r="AE1493" s="39"/>
      <c r="AR1493" s="228" t="s">
        <v>318</v>
      </c>
      <c r="AT1493" s="228" t="s">
        <v>236</v>
      </c>
      <c r="AU1493" s="228" t="s">
        <v>88</v>
      </c>
      <c r="AY1493" s="18" t="s">
        <v>234</v>
      </c>
      <c r="BE1493" s="229">
        <f>IF(N1493="základní",J1493,0)</f>
        <v>0</v>
      </c>
      <c r="BF1493" s="229">
        <f>IF(N1493="snížená",J1493,0)</f>
        <v>0</v>
      </c>
      <c r="BG1493" s="229">
        <f>IF(N1493="zákl. přenesená",J1493,0)</f>
        <v>0</v>
      </c>
      <c r="BH1493" s="229">
        <f>IF(N1493="sníž. přenesená",J1493,0)</f>
        <v>0</v>
      </c>
      <c r="BI1493" s="229">
        <f>IF(N1493="nulová",J1493,0)</f>
        <v>0</v>
      </c>
      <c r="BJ1493" s="18" t="s">
        <v>86</v>
      </c>
      <c r="BK1493" s="229">
        <f>ROUND(I1493*H1493,2)</f>
        <v>0</v>
      </c>
      <c r="BL1493" s="18" t="s">
        <v>318</v>
      </c>
      <c r="BM1493" s="228" t="s">
        <v>2392</v>
      </c>
    </row>
    <row r="1494" s="13" customFormat="1">
      <c r="A1494" s="13"/>
      <c r="B1494" s="230"/>
      <c r="C1494" s="231"/>
      <c r="D1494" s="232" t="s">
        <v>242</v>
      </c>
      <c r="E1494" s="233" t="s">
        <v>1</v>
      </c>
      <c r="F1494" s="234" t="s">
        <v>168</v>
      </c>
      <c r="G1494" s="231"/>
      <c r="H1494" s="235">
        <v>700.625</v>
      </c>
      <c r="I1494" s="236"/>
      <c r="J1494" s="231"/>
      <c r="K1494" s="231"/>
      <c r="L1494" s="237"/>
      <c r="M1494" s="238"/>
      <c r="N1494" s="239"/>
      <c r="O1494" s="239"/>
      <c r="P1494" s="239"/>
      <c r="Q1494" s="239"/>
      <c r="R1494" s="239"/>
      <c r="S1494" s="239"/>
      <c r="T1494" s="240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41" t="s">
        <v>242</v>
      </c>
      <c r="AU1494" s="241" t="s">
        <v>88</v>
      </c>
      <c r="AV1494" s="13" t="s">
        <v>88</v>
      </c>
      <c r="AW1494" s="13" t="s">
        <v>34</v>
      </c>
      <c r="AX1494" s="13" t="s">
        <v>78</v>
      </c>
      <c r="AY1494" s="241" t="s">
        <v>234</v>
      </c>
    </row>
    <row r="1495" s="13" customFormat="1">
      <c r="A1495" s="13"/>
      <c r="B1495" s="230"/>
      <c r="C1495" s="231"/>
      <c r="D1495" s="232" t="s">
        <v>242</v>
      </c>
      <c r="E1495" s="233" t="s">
        <v>1</v>
      </c>
      <c r="F1495" s="234" t="s">
        <v>170</v>
      </c>
      <c r="G1495" s="231"/>
      <c r="H1495" s="235">
        <v>187.125</v>
      </c>
      <c r="I1495" s="236"/>
      <c r="J1495" s="231"/>
      <c r="K1495" s="231"/>
      <c r="L1495" s="237"/>
      <c r="M1495" s="238"/>
      <c r="N1495" s="239"/>
      <c r="O1495" s="239"/>
      <c r="P1495" s="239"/>
      <c r="Q1495" s="239"/>
      <c r="R1495" s="239"/>
      <c r="S1495" s="239"/>
      <c r="T1495" s="240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41" t="s">
        <v>242</v>
      </c>
      <c r="AU1495" s="241" t="s">
        <v>88</v>
      </c>
      <c r="AV1495" s="13" t="s">
        <v>88</v>
      </c>
      <c r="AW1495" s="13" t="s">
        <v>34</v>
      </c>
      <c r="AX1495" s="13" t="s">
        <v>78</v>
      </c>
      <c r="AY1495" s="241" t="s">
        <v>234</v>
      </c>
    </row>
    <row r="1496" s="14" customFormat="1">
      <c r="A1496" s="14"/>
      <c r="B1496" s="242"/>
      <c r="C1496" s="243"/>
      <c r="D1496" s="232" t="s">
        <v>242</v>
      </c>
      <c r="E1496" s="244" t="s">
        <v>1</v>
      </c>
      <c r="F1496" s="245" t="s">
        <v>244</v>
      </c>
      <c r="G1496" s="243"/>
      <c r="H1496" s="246">
        <v>887.75</v>
      </c>
      <c r="I1496" s="247"/>
      <c r="J1496" s="243"/>
      <c r="K1496" s="243"/>
      <c r="L1496" s="248"/>
      <c r="M1496" s="249"/>
      <c r="N1496" s="250"/>
      <c r="O1496" s="250"/>
      <c r="P1496" s="250"/>
      <c r="Q1496" s="250"/>
      <c r="R1496" s="250"/>
      <c r="S1496" s="250"/>
      <c r="T1496" s="251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2" t="s">
        <v>242</v>
      </c>
      <c r="AU1496" s="252" t="s">
        <v>88</v>
      </c>
      <c r="AV1496" s="14" t="s">
        <v>240</v>
      </c>
      <c r="AW1496" s="14" t="s">
        <v>34</v>
      </c>
      <c r="AX1496" s="14" t="s">
        <v>86</v>
      </c>
      <c r="AY1496" s="252" t="s">
        <v>234</v>
      </c>
    </row>
    <row r="1497" s="2" customFormat="1" ht="24.15" customHeight="1">
      <c r="A1497" s="39"/>
      <c r="B1497" s="40"/>
      <c r="C1497" s="217" t="s">
        <v>2393</v>
      </c>
      <c r="D1497" s="217" t="s">
        <v>236</v>
      </c>
      <c r="E1497" s="218" t="s">
        <v>2394</v>
      </c>
      <c r="F1497" s="219" t="s">
        <v>2395</v>
      </c>
      <c r="G1497" s="220" t="s">
        <v>131</v>
      </c>
      <c r="H1497" s="221">
        <v>887.75</v>
      </c>
      <c r="I1497" s="222"/>
      <c r="J1497" s="223">
        <f>ROUND(I1497*H1497,2)</f>
        <v>0</v>
      </c>
      <c r="K1497" s="219" t="s">
        <v>239</v>
      </c>
      <c r="L1497" s="45"/>
      <c r="M1497" s="224" t="s">
        <v>1</v>
      </c>
      <c r="N1497" s="225" t="s">
        <v>43</v>
      </c>
      <c r="O1497" s="92"/>
      <c r="P1497" s="226">
        <f>O1497*H1497</f>
        <v>0</v>
      </c>
      <c r="Q1497" s="226">
        <v>1.0000000000000001E-05</v>
      </c>
      <c r="R1497" s="226">
        <f>Q1497*H1497</f>
        <v>0.0088775</v>
      </c>
      <c r="S1497" s="226">
        <v>0.00012</v>
      </c>
      <c r="T1497" s="227">
        <f>S1497*H1497</f>
        <v>0.10653</v>
      </c>
      <c r="U1497" s="39"/>
      <c r="V1497" s="39"/>
      <c r="W1497" s="39"/>
      <c r="X1497" s="39"/>
      <c r="Y1497" s="39"/>
      <c r="Z1497" s="39"/>
      <c r="AA1497" s="39"/>
      <c r="AB1497" s="39"/>
      <c r="AC1497" s="39"/>
      <c r="AD1497" s="39"/>
      <c r="AE1497" s="39"/>
      <c r="AR1497" s="228" t="s">
        <v>318</v>
      </c>
      <c r="AT1497" s="228" t="s">
        <v>236</v>
      </c>
      <c r="AU1497" s="228" t="s">
        <v>88</v>
      </c>
      <c r="AY1497" s="18" t="s">
        <v>234</v>
      </c>
      <c r="BE1497" s="229">
        <f>IF(N1497="základní",J1497,0)</f>
        <v>0</v>
      </c>
      <c r="BF1497" s="229">
        <f>IF(N1497="snížená",J1497,0)</f>
        <v>0</v>
      </c>
      <c r="BG1497" s="229">
        <f>IF(N1497="zákl. přenesená",J1497,0)</f>
        <v>0</v>
      </c>
      <c r="BH1497" s="229">
        <f>IF(N1497="sníž. přenesená",J1497,0)</f>
        <v>0</v>
      </c>
      <c r="BI1497" s="229">
        <f>IF(N1497="nulová",J1497,0)</f>
        <v>0</v>
      </c>
      <c r="BJ1497" s="18" t="s">
        <v>86</v>
      </c>
      <c r="BK1497" s="229">
        <f>ROUND(I1497*H1497,2)</f>
        <v>0</v>
      </c>
      <c r="BL1497" s="18" t="s">
        <v>318</v>
      </c>
      <c r="BM1497" s="228" t="s">
        <v>2396</v>
      </c>
    </row>
    <row r="1498" s="13" customFormat="1">
      <c r="A1498" s="13"/>
      <c r="B1498" s="230"/>
      <c r="C1498" s="231"/>
      <c r="D1498" s="232" t="s">
        <v>242</v>
      </c>
      <c r="E1498" s="233" t="s">
        <v>1</v>
      </c>
      <c r="F1498" s="234" t="s">
        <v>168</v>
      </c>
      <c r="G1498" s="231"/>
      <c r="H1498" s="235">
        <v>700.625</v>
      </c>
      <c r="I1498" s="236"/>
      <c r="J1498" s="231"/>
      <c r="K1498" s="231"/>
      <c r="L1498" s="237"/>
      <c r="M1498" s="238"/>
      <c r="N1498" s="239"/>
      <c r="O1498" s="239"/>
      <c r="P1498" s="239"/>
      <c r="Q1498" s="239"/>
      <c r="R1498" s="239"/>
      <c r="S1498" s="239"/>
      <c r="T1498" s="240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41" t="s">
        <v>242</v>
      </c>
      <c r="AU1498" s="241" t="s">
        <v>88</v>
      </c>
      <c r="AV1498" s="13" t="s">
        <v>88</v>
      </c>
      <c r="AW1498" s="13" t="s">
        <v>34</v>
      </c>
      <c r="AX1498" s="13" t="s">
        <v>78</v>
      </c>
      <c r="AY1498" s="241" t="s">
        <v>234</v>
      </c>
    </row>
    <row r="1499" s="13" customFormat="1">
      <c r="A1499" s="13"/>
      <c r="B1499" s="230"/>
      <c r="C1499" s="231"/>
      <c r="D1499" s="232" t="s">
        <v>242</v>
      </c>
      <c r="E1499" s="233" t="s">
        <v>1</v>
      </c>
      <c r="F1499" s="234" t="s">
        <v>170</v>
      </c>
      <c r="G1499" s="231"/>
      <c r="H1499" s="235">
        <v>187.125</v>
      </c>
      <c r="I1499" s="236"/>
      <c r="J1499" s="231"/>
      <c r="K1499" s="231"/>
      <c r="L1499" s="237"/>
      <c r="M1499" s="238"/>
      <c r="N1499" s="239"/>
      <c r="O1499" s="239"/>
      <c r="P1499" s="239"/>
      <c r="Q1499" s="239"/>
      <c r="R1499" s="239"/>
      <c r="S1499" s="239"/>
      <c r="T1499" s="240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41" t="s">
        <v>242</v>
      </c>
      <c r="AU1499" s="241" t="s">
        <v>88</v>
      </c>
      <c r="AV1499" s="13" t="s">
        <v>88</v>
      </c>
      <c r="AW1499" s="13" t="s">
        <v>34</v>
      </c>
      <c r="AX1499" s="13" t="s">
        <v>78</v>
      </c>
      <c r="AY1499" s="241" t="s">
        <v>234</v>
      </c>
    </row>
    <row r="1500" s="14" customFormat="1">
      <c r="A1500" s="14"/>
      <c r="B1500" s="242"/>
      <c r="C1500" s="243"/>
      <c r="D1500" s="232" t="s">
        <v>242</v>
      </c>
      <c r="E1500" s="244" t="s">
        <v>1</v>
      </c>
      <c r="F1500" s="245" t="s">
        <v>244</v>
      </c>
      <c r="G1500" s="243"/>
      <c r="H1500" s="246">
        <v>887.75</v>
      </c>
      <c r="I1500" s="247"/>
      <c r="J1500" s="243"/>
      <c r="K1500" s="243"/>
      <c r="L1500" s="248"/>
      <c r="M1500" s="249"/>
      <c r="N1500" s="250"/>
      <c r="O1500" s="250"/>
      <c r="P1500" s="250"/>
      <c r="Q1500" s="250"/>
      <c r="R1500" s="250"/>
      <c r="S1500" s="250"/>
      <c r="T1500" s="251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2" t="s">
        <v>242</v>
      </c>
      <c r="AU1500" s="252" t="s">
        <v>88</v>
      </c>
      <c r="AV1500" s="14" t="s">
        <v>240</v>
      </c>
      <c r="AW1500" s="14" t="s">
        <v>34</v>
      </c>
      <c r="AX1500" s="14" t="s">
        <v>86</v>
      </c>
      <c r="AY1500" s="252" t="s">
        <v>234</v>
      </c>
    </row>
    <row r="1501" s="2" customFormat="1" ht="16.5" customHeight="1">
      <c r="A1501" s="39"/>
      <c r="B1501" s="40"/>
      <c r="C1501" s="217" t="s">
        <v>2397</v>
      </c>
      <c r="D1501" s="217" t="s">
        <v>236</v>
      </c>
      <c r="E1501" s="218" t="s">
        <v>2398</v>
      </c>
      <c r="F1501" s="219" t="s">
        <v>2399</v>
      </c>
      <c r="G1501" s="220" t="s">
        <v>131</v>
      </c>
      <c r="H1501" s="221">
        <v>887.75</v>
      </c>
      <c r="I1501" s="222"/>
      <c r="J1501" s="223">
        <f>ROUND(I1501*H1501,2)</f>
        <v>0</v>
      </c>
      <c r="K1501" s="219" t="s">
        <v>239</v>
      </c>
      <c r="L1501" s="45"/>
      <c r="M1501" s="224" t="s">
        <v>1</v>
      </c>
      <c r="N1501" s="225" t="s">
        <v>43</v>
      </c>
      <c r="O1501" s="92"/>
      <c r="P1501" s="226">
        <f>O1501*H1501</f>
        <v>0</v>
      </c>
      <c r="Q1501" s="226">
        <v>0.001</v>
      </c>
      <c r="R1501" s="226">
        <f>Q1501*H1501</f>
        <v>0.88775000000000004</v>
      </c>
      <c r="S1501" s="226">
        <v>0.00031</v>
      </c>
      <c r="T1501" s="227">
        <f>S1501*H1501</f>
        <v>0.27520250000000002</v>
      </c>
      <c r="U1501" s="39"/>
      <c r="V1501" s="39"/>
      <c r="W1501" s="39"/>
      <c r="X1501" s="39"/>
      <c r="Y1501" s="39"/>
      <c r="Z1501" s="39"/>
      <c r="AA1501" s="39"/>
      <c r="AB1501" s="39"/>
      <c r="AC1501" s="39"/>
      <c r="AD1501" s="39"/>
      <c r="AE1501" s="39"/>
      <c r="AR1501" s="228" t="s">
        <v>318</v>
      </c>
      <c r="AT1501" s="228" t="s">
        <v>236</v>
      </c>
      <c r="AU1501" s="228" t="s">
        <v>88</v>
      </c>
      <c r="AY1501" s="18" t="s">
        <v>234</v>
      </c>
      <c r="BE1501" s="229">
        <f>IF(N1501="základní",J1501,0)</f>
        <v>0</v>
      </c>
      <c r="BF1501" s="229">
        <f>IF(N1501="snížená",J1501,0)</f>
        <v>0</v>
      </c>
      <c r="BG1501" s="229">
        <f>IF(N1501="zákl. přenesená",J1501,0)</f>
        <v>0</v>
      </c>
      <c r="BH1501" s="229">
        <f>IF(N1501="sníž. přenesená",J1501,0)</f>
        <v>0</v>
      </c>
      <c r="BI1501" s="229">
        <f>IF(N1501="nulová",J1501,0)</f>
        <v>0</v>
      </c>
      <c r="BJ1501" s="18" t="s">
        <v>86</v>
      </c>
      <c r="BK1501" s="229">
        <f>ROUND(I1501*H1501,2)</f>
        <v>0</v>
      </c>
      <c r="BL1501" s="18" t="s">
        <v>318</v>
      </c>
      <c r="BM1501" s="228" t="s">
        <v>2400</v>
      </c>
    </row>
    <row r="1502" s="13" customFormat="1">
      <c r="A1502" s="13"/>
      <c r="B1502" s="230"/>
      <c r="C1502" s="231"/>
      <c r="D1502" s="232" t="s">
        <v>242</v>
      </c>
      <c r="E1502" s="233" t="s">
        <v>1</v>
      </c>
      <c r="F1502" s="234" t="s">
        <v>168</v>
      </c>
      <c r="G1502" s="231"/>
      <c r="H1502" s="235">
        <v>700.625</v>
      </c>
      <c r="I1502" s="236"/>
      <c r="J1502" s="231"/>
      <c r="K1502" s="231"/>
      <c r="L1502" s="237"/>
      <c r="M1502" s="238"/>
      <c r="N1502" s="239"/>
      <c r="O1502" s="239"/>
      <c r="P1502" s="239"/>
      <c r="Q1502" s="239"/>
      <c r="R1502" s="239"/>
      <c r="S1502" s="239"/>
      <c r="T1502" s="240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41" t="s">
        <v>242</v>
      </c>
      <c r="AU1502" s="241" t="s">
        <v>88</v>
      </c>
      <c r="AV1502" s="13" t="s">
        <v>88</v>
      </c>
      <c r="AW1502" s="13" t="s">
        <v>34</v>
      </c>
      <c r="AX1502" s="13" t="s">
        <v>78</v>
      </c>
      <c r="AY1502" s="241" t="s">
        <v>234</v>
      </c>
    </row>
    <row r="1503" s="13" customFormat="1">
      <c r="A1503" s="13"/>
      <c r="B1503" s="230"/>
      <c r="C1503" s="231"/>
      <c r="D1503" s="232" t="s">
        <v>242</v>
      </c>
      <c r="E1503" s="233" t="s">
        <v>1</v>
      </c>
      <c r="F1503" s="234" t="s">
        <v>170</v>
      </c>
      <c r="G1503" s="231"/>
      <c r="H1503" s="235">
        <v>187.125</v>
      </c>
      <c r="I1503" s="236"/>
      <c r="J1503" s="231"/>
      <c r="K1503" s="231"/>
      <c r="L1503" s="237"/>
      <c r="M1503" s="238"/>
      <c r="N1503" s="239"/>
      <c r="O1503" s="239"/>
      <c r="P1503" s="239"/>
      <c r="Q1503" s="239"/>
      <c r="R1503" s="239"/>
      <c r="S1503" s="239"/>
      <c r="T1503" s="240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41" t="s">
        <v>242</v>
      </c>
      <c r="AU1503" s="241" t="s">
        <v>88</v>
      </c>
      <c r="AV1503" s="13" t="s">
        <v>88</v>
      </c>
      <c r="AW1503" s="13" t="s">
        <v>34</v>
      </c>
      <c r="AX1503" s="13" t="s">
        <v>78</v>
      </c>
      <c r="AY1503" s="241" t="s">
        <v>234</v>
      </c>
    </row>
    <row r="1504" s="14" customFormat="1">
      <c r="A1504" s="14"/>
      <c r="B1504" s="242"/>
      <c r="C1504" s="243"/>
      <c r="D1504" s="232" t="s">
        <v>242</v>
      </c>
      <c r="E1504" s="244" t="s">
        <v>1</v>
      </c>
      <c r="F1504" s="245" t="s">
        <v>244</v>
      </c>
      <c r="G1504" s="243"/>
      <c r="H1504" s="246">
        <v>887.75</v>
      </c>
      <c r="I1504" s="247"/>
      <c r="J1504" s="243"/>
      <c r="K1504" s="243"/>
      <c r="L1504" s="248"/>
      <c r="M1504" s="249"/>
      <c r="N1504" s="250"/>
      <c r="O1504" s="250"/>
      <c r="P1504" s="250"/>
      <c r="Q1504" s="250"/>
      <c r="R1504" s="250"/>
      <c r="S1504" s="250"/>
      <c r="T1504" s="251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2" t="s">
        <v>242</v>
      </c>
      <c r="AU1504" s="252" t="s">
        <v>88</v>
      </c>
      <c r="AV1504" s="14" t="s">
        <v>240</v>
      </c>
      <c r="AW1504" s="14" t="s">
        <v>34</v>
      </c>
      <c r="AX1504" s="14" t="s">
        <v>86</v>
      </c>
      <c r="AY1504" s="252" t="s">
        <v>234</v>
      </c>
    </row>
    <row r="1505" s="2" customFormat="1" ht="24.15" customHeight="1">
      <c r="A1505" s="39"/>
      <c r="B1505" s="40"/>
      <c r="C1505" s="217" t="s">
        <v>2401</v>
      </c>
      <c r="D1505" s="217" t="s">
        <v>236</v>
      </c>
      <c r="E1505" s="218" t="s">
        <v>2402</v>
      </c>
      <c r="F1505" s="219" t="s">
        <v>2403</v>
      </c>
      <c r="G1505" s="220" t="s">
        <v>131</v>
      </c>
      <c r="H1505" s="221">
        <v>887.75</v>
      </c>
      <c r="I1505" s="222"/>
      <c r="J1505" s="223">
        <f>ROUND(I1505*H1505,2)</f>
        <v>0</v>
      </c>
      <c r="K1505" s="219" t="s">
        <v>239</v>
      </c>
      <c r="L1505" s="45"/>
      <c r="M1505" s="224" t="s">
        <v>1</v>
      </c>
      <c r="N1505" s="225" t="s">
        <v>43</v>
      </c>
      <c r="O1505" s="92"/>
      <c r="P1505" s="226">
        <f>O1505*H1505</f>
        <v>0</v>
      </c>
      <c r="Q1505" s="226">
        <v>0.00020000000000000001</v>
      </c>
      <c r="R1505" s="226">
        <f>Q1505*H1505</f>
        <v>0.17755000000000001</v>
      </c>
      <c r="S1505" s="226">
        <v>0</v>
      </c>
      <c r="T1505" s="227">
        <f>S1505*H1505</f>
        <v>0</v>
      </c>
      <c r="U1505" s="39"/>
      <c r="V1505" s="39"/>
      <c r="W1505" s="39"/>
      <c r="X1505" s="39"/>
      <c r="Y1505" s="39"/>
      <c r="Z1505" s="39"/>
      <c r="AA1505" s="39"/>
      <c r="AB1505" s="39"/>
      <c r="AC1505" s="39"/>
      <c r="AD1505" s="39"/>
      <c r="AE1505" s="39"/>
      <c r="AR1505" s="228" t="s">
        <v>318</v>
      </c>
      <c r="AT1505" s="228" t="s">
        <v>236</v>
      </c>
      <c r="AU1505" s="228" t="s">
        <v>88</v>
      </c>
      <c r="AY1505" s="18" t="s">
        <v>234</v>
      </c>
      <c r="BE1505" s="229">
        <f>IF(N1505="základní",J1505,0)</f>
        <v>0</v>
      </c>
      <c r="BF1505" s="229">
        <f>IF(N1505="snížená",J1505,0)</f>
        <v>0</v>
      </c>
      <c r="BG1505" s="229">
        <f>IF(N1505="zákl. přenesená",J1505,0)</f>
        <v>0</v>
      </c>
      <c r="BH1505" s="229">
        <f>IF(N1505="sníž. přenesená",J1505,0)</f>
        <v>0</v>
      </c>
      <c r="BI1505" s="229">
        <f>IF(N1505="nulová",J1505,0)</f>
        <v>0</v>
      </c>
      <c r="BJ1505" s="18" t="s">
        <v>86</v>
      </c>
      <c r="BK1505" s="229">
        <f>ROUND(I1505*H1505,2)</f>
        <v>0</v>
      </c>
      <c r="BL1505" s="18" t="s">
        <v>318</v>
      </c>
      <c r="BM1505" s="228" t="s">
        <v>2404</v>
      </c>
    </row>
    <row r="1506" s="13" customFormat="1">
      <c r="A1506" s="13"/>
      <c r="B1506" s="230"/>
      <c r="C1506" s="231"/>
      <c r="D1506" s="232" t="s">
        <v>242</v>
      </c>
      <c r="E1506" s="233" t="s">
        <v>1</v>
      </c>
      <c r="F1506" s="234" t="s">
        <v>168</v>
      </c>
      <c r="G1506" s="231"/>
      <c r="H1506" s="235">
        <v>700.625</v>
      </c>
      <c r="I1506" s="236"/>
      <c r="J1506" s="231"/>
      <c r="K1506" s="231"/>
      <c r="L1506" s="237"/>
      <c r="M1506" s="238"/>
      <c r="N1506" s="239"/>
      <c r="O1506" s="239"/>
      <c r="P1506" s="239"/>
      <c r="Q1506" s="239"/>
      <c r="R1506" s="239"/>
      <c r="S1506" s="239"/>
      <c r="T1506" s="240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41" t="s">
        <v>242</v>
      </c>
      <c r="AU1506" s="241" t="s">
        <v>88</v>
      </c>
      <c r="AV1506" s="13" t="s">
        <v>88</v>
      </c>
      <c r="AW1506" s="13" t="s">
        <v>34</v>
      </c>
      <c r="AX1506" s="13" t="s">
        <v>78</v>
      </c>
      <c r="AY1506" s="241" t="s">
        <v>234</v>
      </c>
    </row>
    <row r="1507" s="13" customFormat="1">
      <c r="A1507" s="13"/>
      <c r="B1507" s="230"/>
      <c r="C1507" s="231"/>
      <c r="D1507" s="232" t="s">
        <v>242</v>
      </c>
      <c r="E1507" s="233" t="s">
        <v>1</v>
      </c>
      <c r="F1507" s="234" t="s">
        <v>170</v>
      </c>
      <c r="G1507" s="231"/>
      <c r="H1507" s="235">
        <v>187.125</v>
      </c>
      <c r="I1507" s="236"/>
      <c r="J1507" s="231"/>
      <c r="K1507" s="231"/>
      <c r="L1507" s="237"/>
      <c r="M1507" s="238"/>
      <c r="N1507" s="239"/>
      <c r="O1507" s="239"/>
      <c r="P1507" s="239"/>
      <c r="Q1507" s="239"/>
      <c r="R1507" s="239"/>
      <c r="S1507" s="239"/>
      <c r="T1507" s="240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41" t="s">
        <v>242</v>
      </c>
      <c r="AU1507" s="241" t="s">
        <v>88</v>
      </c>
      <c r="AV1507" s="13" t="s">
        <v>88</v>
      </c>
      <c r="AW1507" s="13" t="s">
        <v>34</v>
      </c>
      <c r="AX1507" s="13" t="s">
        <v>78</v>
      </c>
      <c r="AY1507" s="241" t="s">
        <v>234</v>
      </c>
    </row>
    <row r="1508" s="14" customFormat="1">
      <c r="A1508" s="14"/>
      <c r="B1508" s="242"/>
      <c r="C1508" s="243"/>
      <c r="D1508" s="232" t="s">
        <v>242</v>
      </c>
      <c r="E1508" s="244" t="s">
        <v>1</v>
      </c>
      <c r="F1508" s="245" t="s">
        <v>244</v>
      </c>
      <c r="G1508" s="243"/>
      <c r="H1508" s="246">
        <v>887.75</v>
      </c>
      <c r="I1508" s="247"/>
      <c r="J1508" s="243"/>
      <c r="K1508" s="243"/>
      <c r="L1508" s="248"/>
      <c r="M1508" s="249"/>
      <c r="N1508" s="250"/>
      <c r="O1508" s="250"/>
      <c r="P1508" s="250"/>
      <c r="Q1508" s="250"/>
      <c r="R1508" s="250"/>
      <c r="S1508" s="250"/>
      <c r="T1508" s="251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2" t="s">
        <v>242</v>
      </c>
      <c r="AU1508" s="252" t="s">
        <v>88</v>
      </c>
      <c r="AV1508" s="14" t="s">
        <v>240</v>
      </c>
      <c r="AW1508" s="14" t="s">
        <v>34</v>
      </c>
      <c r="AX1508" s="14" t="s">
        <v>86</v>
      </c>
      <c r="AY1508" s="252" t="s">
        <v>234</v>
      </c>
    </row>
    <row r="1509" s="2" customFormat="1" ht="33" customHeight="1">
      <c r="A1509" s="39"/>
      <c r="B1509" s="40"/>
      <c r="C1509" s="217" t="s">
        <v>2405</v>
      </c>
      <c r="D1509" s="217" t="s">
        <v>236</v>
      </c>
      <c r="E1509" s="218" t="s">
        <v>2406</v>
      </c>
      <c r="F1509" s="219" t="s">
        <v>2407</v>
      </c>
      <c r="G1509" s="220" t="s">
        <v>96</v>
      </c>
      <c r="H1509" s="221">
        <v>116.95</v>
      </c>
      <c r="I1509" s="222"/>
      <c r="J1509" s="223">
        <f>ROUND(I1509*H1509,2)</f>
        <v>0</v>
      </c>
      <c r="K1509" s="219" t="s">
        <v>239</v>
      </c>
      <c r="L1509" s="45"/>
      <c r="M1509" s="224" t="s">
        <v>1</v>
      </c>
      <c r="N1509" s="225" t="s">
        <v>43</v>
      </c>
      <c r="O1509" s="92"/>
      <c r="P1509" s="226">
        <f>O1509*H1509</f>
        <v>0</v>
      </c>
      <c r="Q1509" s="226">
        <v>0</v>
      </c>
      <c r="R1509" s="226">
        <f>Q1509*H1509</f>
        <v>0</v>
      </c>
      <c r="S1509" s="226">
        <v>0</v>
      </c>
      <c r="T1509" s="227">
        <f>S1509*H1509</f>
        <v>0</v>
      </c>
      <c r="U1509" s="39"/>
      <c r="V1509" s="39"/>
      <c r="W1509" s="39"/>
      <c r="X1509" s="39"/>
      <c r="Y1509" s="39"/>
      <c r="Z1509" s="39"/>
      <c r="AA1509" s="39"/>
      <c r="AB1509" s="39"/>
      <c r="AC1509" s="39"/>
      <c r="AD1509" s="39"/>
      <c r="AE1509" s="39"/>
      <c r="AR1509" s="228" t="s">
        <v>318</v>
      </c>
      <c r="AT1509" s="228" t="s">
        <v>236</v>
      </c>
      <c r="AU1509" s="228" t="s">
        <v>88</v>
      </c>
      <c r="AY1509" s="18" t="s">
        <v>234</v>
      </c>
      <c r="BE1509" s="229">
        <f>IF(N1509="základní",J1509,0)</f>
        <v>0</v>
      </c>
      <c r="BF1509" s="229">
        <f>IF(N1509="snížená",J1509,0)</f>
        <v>0</v>
      </c>
      <c r="BG1509" s="229">
        <f>IF(N1509="zákl. přenesená",J1509,0)</f>
        <v>0</v>
      </c>
      <c r="BH1509" s="229">
        <f>IF(N1509="sníž. přenesená",J1509,0)</f>
        <v>0</v>
      </c>
      <c r="BI1509" s="229">
        <f>IF(N1509="nulová",J1509,0)</f>
        <v>0</v>
      </c>
      <c r="BJ1509" s="18" t="s">
        <v>86</v>
      </c>
      <c r="BK1509" s="229">
        <f>ROUND(I1509*H1509,2)</f>
        <v>0</v>
      </c>
      <c r="BL1509" s="18" t="s">
        <v>318</v>
      </c>
      <c r="BM1509" s="228" t="s">
        <v>2408</v>
      </c>
    </row>
    <row r="1510" s="13" customFormat="1">
      <c r="A1510" s="13"/>
      <c r="B1510" s="230"/>
      <c r="C1510" s="231"/>
      <c r="D1510" s="232" t="s">
        <v>242</v>
      </c>
      <c r="E1510" s="233" t="s">
        <v>1</v>
      </c>
      <c r="F1510" s="234" t="s">
        <v>563</v>
      </c>
      <c r="G1510" s="231"/>
      <c r="H1510" s="235">
        <v>18.5</v>
      </c>
      <c r="I1510" s="236"/>
      <c r="J1510" s="231"/>
      <c r="K1510" s="231"/>
      <c r="L1510" s="237"/>
      <c r="M1510" s="238"/>
      <c r="N1510" s="239"/>
      <c r="O1510" s="239"/>
      <c r="P1510" s="239"/>
      <c r="Q1510" s="239"/>
      <c r="R1510" s="239"/>
      <c r="S1510" s="239"/>
      <c r="T1510" s="240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41" t="s">
        <v>242</v>
      </c>
      <c r="AU1510" s="241" t="s">
        <v>88</v>
      </c>
      <c r="AV1510" s="13" t="s">
        <v>88</v>
      </c>
      <c r="AW1510" s="13" t="s">
        <v>34</v>
      </c>
      <c r="AX1510" s="13" t="s">
        <v>78</v>
      </c>
      <c r="AY1510" s="241" t="s">
        <v>234</v>
      </c>
    </row>
    <row r="1511" s="13" customFormat="1">
      <c r="A1511" s="13"/>
      <c r="B1511" s="230"/>
      <c r="C1511" s="231"/>
      <c r="D1511" s="232" t="s">
        <v>242</v>
      </c>
      <c r="E1511" s="233" t="s">
        <v>1</v>
      </c>
      <c r="F1511" s="234" t="s">
        <v>564</v>
      </c>
      <c r="G1511" s="231"/>
      <c r="H1511" s="235">
        <v>10.699999999999999</v>
      </c>
      <c r="I1511" s="236"/>
      <c r="J1511" s="231"/>
      <c r="K1511" s="231"/>
      <c r="L1511" s="237"/>
      <c r="M1511" s="238"/>
      <c r="N1511" s="239"/>
      <c r="O1511" s="239"/>
      <c r="P1511" s="239"/>
      <c r="Q1511" s="239"/>
      <c r="R1511" s="239"/>
      <c r="S1511" s="239"/>
      <c r="T1511" s="240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41" t="s">
        <v>242</v>
      </c>
      <c r="AU1511" s="241" t="s">
        <v>88</v>
      </c>
      <c r="AV1511" s="13" t="s">
        <v>88</v>
      </c>
      <c r="AW1511" s="13" t="s">
        <v>34</v>
      </c>
      <c r="AX1511" s="13" t="s">
        <v>78</v>
      </c>
      <c r="AY1511" s="241" t="s">
        <v>234</v>
      </c>
    </row>
    <row r="1512" s="13" customFormat="1">
      <c r="A1512" s="13"/>
      <c r="B1512" s="230"/>
      <c r="C1512" s="231"/>
      <c r="D1512" s="232" t="s">
        <v>242</v>
      </c>
      <c r="E1512" s="233" t="s">
        <v>1</v>
      </c>
      <c r="F1512" s="234" t="s">
        <v>2409</v>
      </c>
      <c r="G1512" s="231"/>
      <c r="H1512" s="235">
        <v>29.699999999999999</v>
      </c>
      <c r="I1512" s="236"/>
      <c r="J1512" s="231"/>
      <c r="K1512" s="231"/>
      <c r="L1512" s="237"/>
      <c r="M1512" s="238"/>
      <c r="N1512" s="239"/>
      <c r="O1512" s="239"/>
      <c r="P1512" s="239"/>
      <c r="Q1512" s="239"/>
      <c r="R1512" s="239"/>
      <c r="S1512" s="239"/>
      <c r="T1512" s="240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41" t="s">
        <v>242</v>
      </c>
      <c r="AU1512" s="241" t="s">
        <v>88</v>
      </c>
      <c r="AV1512" s="13" t="s">
        <v>88</v>
      </c>
      <c r="AW1512" s="13" t="s">
        <v>34</v>
      </c>
      <c r="AX1512" s="13" t="s">
        <v>78</v>
      </c>
      <c r="AY1512" s="241" t="s">
        <v>234</v>
      </c>
    </row>
    <row r="1513" s="13" customFormat="1">
      <c r="A1513" s="13"/>
      <c r="B1513" s="230"/>
      <c r="C1513" s="231"/>
      <c r="D1513" s="232" t="s">
        <v>242</v>
      </c>
      <c r="E1513" s="233" t="s">
        <v>1</v>
      </c>
      <c r="F1513" s="234" t="s">
        <v>565</v>
      </c>
      <c r="G1513" s="231"/>
      <c r="H1513" s="235">
        <v>17.899999999999999</v>
      </c>
      <c r="I1513" s="236"/>
      <c r="J1513" s="231"/>
      <c r="K1513" s="231"/>
      <c r="L1513" s="237"/>
      <c r="M1513" s="238"/>
      <c r="N1513" s="239"/>
      <c r="O1513" s="239"/>
      <c r="P1513" s="239"/>
      <c r="Q1513" s="239"/>
      <c r="R1513" s="239"/>
      <c r="S1513" s="239"/>
      <c r="T1513" s="240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41" t="s">
        <v>242</v>
      </c>
      <c r="AU1513" s="241" t="s">
        <v>88</v>
      </c>
      <c r="AV1513" s="13" t="s">
        <v>88</v>
      </c>
      <c r="AW1513" s="13" t="s">
        <v>34</v>
      </c>
      <c r="AX1513" s="13" t="s">
        <v>78</v>
      </c>
      <c r="AY1513" s="241" t="s">
        <v>234</v>
      </c>
    </row>
    <row r="1514" s="13" customFormat="1">
      <c r="A1514" s="13"/>
      <c r="B1514" s="230"/>
      <c r="C1514" s="231"/>
      <c r="D1514" s="232" t="s">
        <v>242</v>
      </c>
      <c r="E1514" s="233" t="s">
        <v>1</v>
      </c>
      <c r="F1514" s="234" t="s">
        <v>566</v>
      </c>
      <c r="G1514" s="231"/>
      <c r="H1514" s="235">
        <v>17.199999999999999</v>
      </c>
      <c r="I1514" s="236"/>
      <c r="J1514" s="231"/>
      <c r="K1514" s="231"/>
      <c r="L1514" s="237"/>
      <c r="M1514" s="238"/>
      <c r="N1514" s="239"/>
      <c r="O1514" s="239"/>
      <c r="P1514" s="239"/>
      <c r="Q1514" s="239"/>
      <c r="R1514" s="239"/>
      <c r="S1514" s="239"/>
      <c r="T1514" s="240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41" t="s">
        <v>242</v>
      </c>
      <c r="AU1514" s="241" t="s">
        <v>88</v>
      </c>
      <c r="AV1514" s="13" t="s">
        <v>88</v>
      </c>
      <c r="AW1514" s="13" t="s">
        <v>34</v>
      </c>
      <c r="AX1514" s="13" t="s">
        <v>78</v>
      </c>
      <c r="AY1514" s="241" t="s">
        <v>234</v>
      </c>
    </row>
    <row r="1515" s="13" customFormat="1">
      <c r="A1515" s="13"/>
      <c r="B1515" s="230"/>
      <c r="C1515" s="231"/>
      <c r="D1515" s="232" t="s">
        <v>242</v>
      </c>
      <c r="E1515" s="233" t="s">
        <v>1</v>
      </c>
      <c r="F1515" s="234" t="s">
        <v>567</v>
      </c>
      <c r="G1515" s="231"/>
      <c r="H1515" s="235">
        <v>22.949999999999999</v>
      </c>
      <c r="I1515" s="236"/>
      <c r="J1515" s="231"/>
      <c r="K1515" s="231"/>
      <c r="L1515" s="237"/>
      <c r="M1515" s="238"/>
      <c r="N1515" s="239"/>
      <c r="O1515" s="239"/>
      <c r="P1515" s="239"/>
      <c r="Q1515" s="239"/>
      <c r="R1515" s="239"/>
      <c r="S1515" s="239"/>
      <c r="T1515" s="240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41" t="s">
        <v>242</v>
      </c>
      <c r="AU1515" s="241" t="s">
        <v>88</v>
      </c>
      <c r="AV1515" s="13" t="s">
        <v>88</v>
      </c>
      <c r="AW1515" s="13" t="s">
        <v>34</v>
      </c>
      <c r="AX1515" s="13" t="s">
        <v>78</v>
      </c>
      <c r="AY1515" s="241" t="s">
        <v>234</v>
      </c>
    </row>
    <row r="1516" s="14" customFormat="1">
      <c r="A1516" s="14"/>
      <c r="B1516" s="242"/>
      <c r="C1516" s="243"/>
      <c r="D1516" s="232" t="s">
        <v>242</v>
      </c>
      <c r="E1516" s="244" t="s">
        <v>1</v>
      </c>
      <c r="F1516" s="245" t="s">
        <v>244</v>
      </c>
      <c r="G1516" s="243"/>
      <c r="H1516" s="246">
        <v>116.95</v>
      </c>
      <c r="I1516" s="247"/>
      <c r="J1516" s="243"/>
      <c r="K1516" s="243"/>
      <c r="L1516" s="248"/>
      <c r="M1516" s="249"/>
      <c r="N1516" s="250"/>
      <c r="O1516" s="250"/>
      <c r="P1516" s="250"/>
      <c r="Q1516" s="250"/>
      <c r="R1516" s="250"/>
      <c r="S1516" s="250"/>
      <c r="T1516" s="251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2" t="s">
        <v>242</v>
      </c>
      <c r="AU1516" s="252" t="s">
        <v>88</v>
      </c>
      <c r="AV1516" s="14" t="s">
        <v>240</v>
      </c>
      <c r="AW1516" s="14" t="s">
        <v>34</v>
      </c>
      <c r="AX1516" s="14" t="s">
        <v>86</v>
      </c>
      <c r="AY1516" s="252" t="s">
        <v>234</v>
      </c>
    </row>
    <row r="1517" s="2" customFormat="1" ht="37.8" customHeight="1">
      <c r="A1517" s="39"/>
      <c r="B1517" s="40"/>
      <c r="C1517" s="217" t="s">
        <v>2410</v>
      </c>
      <c r="D1517" s="217" t="s">
        <v>236</v>
      </c>
      <c r="E1517" s="218" t="s">
        <v>2411</v>
      </c>
      <c r="F1517" s="219" t="s">
        <v>2412</v>
      </c>
      <c r="G1517" s="220" t="s">
        <v>131</v>
      </c>
      <c r="H1517" s="221">
        <v>187.125</v>
      </c>
      <c r="I1517" s="222"/>
      <c r="J1517" s="223">
        <f>ROUND(I1517*H1517,2)</f>
        <v>0</v>
      </c>
      <c r="K1517" s="219" t="s">
        <v>239</v>
      </c>
      <c r="L1517" s="45"/>
      <c r="M1517" s="224" t="s">
        <v>1</v>
      </c>
      <c r="N1517" s="225" t="s">
        <v>43</v>
      </c>
      <c r="O1517" s="92"/>
      <c r="P1517" s="226">
        <f>O1517*H1517</f>
        <v>0</v>
      </c>
      <c r="Q1517" s="226">
        <v>2.0000000000000002E-05</v>
      </c>
      <c r="R1517" s="226">
        <f>Q1517*H1517</f>
        <v>0.0037425000000000002</v>
      </c>
      <c r="S1517" s="226">
        <v>0</v>
      </c>
      <c r="T1517" s="227">
        <f>S1517*H1517</f>
        <v>0</v>
      </c>
      <c r="U1517" s="39"/>
      <c r="V1517" s="39"/>
      <c r="W1517" s="39"/>
      <c r="X1517" s="39"/>
      <c r="Y1517" s="39"/>
      <c r="Z1517" s="39"/>
      <c r="AA1517" s="39"/>
      <c r="AB1517" s="39"/>
      <c r="AC1517" s="39"/>
      <c r="AD1517" s="39"/>
      <c r="AE1517" s="39"/>
      <c r="AR1517" s="228" t="s">
        <v>318</v>
      </c>
      <c r="AT1517" s="228" t="s">
        <v>236</v>
      </c>
      <c r="AU1517" s="228" t="s">
        <v>88</v>
      </c>
      <c r="AY1517" s="18" t="s">
        <v>234</v>
      </c>
      <c r="BE1517" s="229">
        <f>IF(N1517="základní",J1517,0)</f>
        <v>0</v>
      </c>
      <c r="BF1517" s="229">
        <f>IF(N1517="snížená",J1517,0)</f>
        <v>0</v>
      </c>
      <c r="BG1517" s="229">
        <f>IF(N1517="zákl. přenesená",J1517,0)</f>
        <v>0</v>
      </c>
      <c r="BH1517" s="229">
        <f>IF(N1517="sníž. přenesená",J1517,0)</f>
        <v>0</v>
      </c>
      <c r="BI1517" s="229">
        <f>IF(N1517="nulová",J1517,0)</f>
        <v>0</v>
      </c>
      <c r="BJ1517" s="18" t="s">
        <v>86</v>
      </c>
      <c r="BK1517" s="229">
        <f>ROUND(I1517*H1517,2)</f>
        <v>0</v>
      </c>
      <c r="BL1517" s="18" t="s">
        <v>318</v>
      </c>
      <c r="BM1517" s="228" t="s">
        <v>2413</v>
      </c>
    </row>
    <row r="1518" s="13" customFormat="1">
      <c r="A1518" s="13"/>
      <c r="B1518" s="230"/>
      <c r="C1518" s="231"/>
      <c r="D1518" s="232" t="s">
        <v>242</v>
      </c>
      <c r="E1518" s="233" t="s">
        <v>1</v>
      </c>
      <c r="F1518" s="234" t="s">
        <v>170</v>
      </c>
      <c r="G1518" s="231"/>
      <c r="H1518" s="235">
        <v>187.125</v>
      </c>
      <c r="I1518" s="236"/>
      <c r="J1518" s="231"/>
      <c r="K1518" s="231"/>
      <c r="L1518" s="237"/>
      <c r="M1518" s="238"/>
      <c r="N1518" s="239"/>
      <c r="O1518" s="239"/>
      <c r="P1518" s="239"/>
      <c r="Q1518" s="239"/>
      <c r="R1518" s="239"/>
      <c r="S1518" s="239"/>
      <c r="T1518" s="240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41" t="s">
        <v>242</v>
      </c>
      <c r="AU1518" s="241" t="s">
        <v>88</v>
      </c>
      <c r="AV1518" s="13" t="s">
        <v>88</v>
      </c>
      <c r="AW1518" s="13" t="s">
        <v>34</v>
      </c>
      <c r="AX1518" s="13" t="s">
        <v>78</v>
      </c>
      <c r="AY1518" s="241" t="s">
        <v>234</v>
      </c>
    </row>
    <row r="1519" s="14" customFormat="1">
      <c r="A1519" s="14"/>
      <c r="B1519" s="242"/>
      <c r="C1519" s="243"/>
      <c r="D1519" s="232" t="s">
        <v>242</v>
      </c>
      <c r="E1519" s="244" t="s">
        <v>1</v>
      </c>
      <c r="F1519" s="245" t="s">
        <v>244</v>
      </c>
      <c r="G1519" s="243"/>
      <c r="H1519" s="246">
        <v>187.125</v>
      </c>
      <c r="I1519" s="247"/>
      <c r="J1519" s="243"/>
      <c r="K1519" s="243"/>
      <c r="L1519" s="248"/>
      <c r="M1519" s="249"/>
      <c r="N1519" s="250"/>
      <c r="O1519" s="250"/>
      <c r="P1519" s="250"/>
      <c r="Q1519" s="250"/>
      <c r="R1519" s="250"/>
      <c r="S1519" s="250"/>
      <c r="T1519" s="251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2" t="s">
        <v>242</v>
      </c>
      <c r="AU1519" s="252" t="s">
        <v>88</v>
      </c>
      <c r="AV1519" s="14" t="s">
        <v>240</v>
      </c>
      <c r="AW1519" s="14" t="s">
        <v>34</v>
      </c>
      <c r="AX1519" s="14" t="s">
        <v>86</v>
      </c>
      <c r="AY1519" s="252" t="s">
        <v>234</v>
      </c>
    </row>
    <row r="1520" s="2" customFormat="1" ht="33" customHeight="1">
      <c r="A1520" s="39"/>
      <c r="B1520" s="40"/>
      <c r="C1520" s="217" t="s">
        <v>2414</v>
      </c>
      <c r="D1520" s="217" t="s">
        <v>236</v>
      </c>
      <c r="E1520" s="218" t="s">
        <v>2415</v>
      </c>
      <c r="F1520" s="219" t="s">
        <v>2416</v>
      </c>
      <c r="G1520" s="220" t="s">
        <v>131</v>
      </c>
      <c r="H1520" s="221">
        <v>187.125</v>
      </c>
      <c r="I1520" s="222"/>
      <c r="J1520" s="223">
        <f>ROUND(I1520*H1520,2)</f>
        <v>0</v>
      </c>
      <c r="K1520" s="219" t="s">
        <v>239</v>
      </c>
      <c r="L1520" s="45"/>
      <c r="M1520" s="224" t="s">
        <v>1</v>
      </c>
      <c r="N1520" s="225" t="s">
        <v>43</v>
      </c>
      <c r="O1520" s="92"/>
      <c r="P1520" s="226">
        <f>O1520*H1520</f>
        <v>0</v>
      </c>
      <c r="Q1520" s="226">
        <v>0.00025999999999999998</v>
      </c>
      <c r="R1520" s="226">
        <f>Q1520*H1520</f>
        <v>0.048652499999999994</v>
      </c>
      <c r="S1520" s="226">
        <v>0</v>
      </c>
      <c r="T1520" s="227">
        <f>S1520*H1520</f>
        <v>0</v>
      </c>
      <c r="U1520" s="39"/>
      <c r="V1520" s="39"/>
      <c r="W1520" s="39"/>
      <c r="X1520" s="39"/>
      <c r="Y1520" s="39"/>
      <c r="Z1520" s="39"/>
      <c r="AA1520" s="39"/>
      <c r="AB1520" s="39"/>
      <c r="AC1520" s="39"/>
      <c r="AD1520" s="39"/>
      <c r="AE1520" s="39"/>
      <c r="AR1520" s="228" t="s">
        <v>318</v>
      </c>
      <c r="AT1520" s="228" t="s">
        <v>236</v>
      </c>
      <c r="AU1520" s="228" t="s">
        <v>88</v>
      </c>
      <c r="AY1520" s="18" t="s">
        <v>234</v>
      </c>
      <c r="BE1520" s="229">
        <f>IF(N1520="základní",J1520,0)</f>
        <v>0</v>
      </c>
      <c r="BF1520" s="229">
        <f>IF(N1520="snížená",J1520,0)</f>
        <v>0</v>
      </c>
      <c r="BG1520" s="229">
        <f>IF(N1520="zákl. přenesená",J1520,0)</f>
        <v>0</v>
      </c>
      <c r="BH1520" s="229">
        <f>IF(N1520="sníž. přenesená",J1520,0)</f>
        <v>0</v>
      </c>
      <c r="BI1520" s="229">
        <f>IF(N1520="nulová",J1520,0)</f>
        <v>0</v>
      </c>
      <c r="BJ1520" s="18" t="s">
        <v>86</v>
      </c>
      <c r="BK1520" s="229">
        <f>ROUND(I1520*H1520,2)</f>
        <v>0</v>
      </c>
      <c r="BL1520" s="18" t="s">
        <v>318</v>
      </c>
      <c r="BM1520" s="228" t="s">
        <v>2417</v>
      </c>
    </row>
    <row r="1521" s="13" customFormat="1">
      <c r="A1521" s="13"/>
      <c r="B1521" s="230"/>
      <c r="C1521" s="231"/>
      <c r="D1521" s="232" t="s">
        <v>242</v>
      </c>
      <c r="E1521" s="233" t="s">
        <v>1</v>
      </c>
      <c r="F1521" s="234" t="s">
        <v>2418</v>
      </c>
      <c r="G1521" s="231"/>
      <c r="H1521" s="235">
        <v>27.75</v>
      </c>
      <c r="I1521" s="236"/>
      <c r="J1521" s="231"/>
      <c r="K1521" s="231"/>
      <c r="L1521" s="237"/>
      <c r="M1521" s="238"/>
      <c r="N1521" s="239"/>
      <c r="O1521" s="239"/>
      <c r="P1521" s="239"/>
      <c r="Q1521" s="239"/>
      <c r="R1521" s="239"/>
      <c r="S1521" s="239"/>
      <c r="T1521" s="240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41" t="s">
        <v>242</v>
      </c>
      <c r="AU1521" s="241" t="s">
        <v>88</v>
      </c>
      <c r="AV1521" s="13" t="s">
        <v>88</v>
      </c>
      <c r="AW1521" s="13" t="s">
        <v>34</v>
      </c>
      <c r="AX1521" s="13" t="s">
        <v>78</v>
      </c>
      <c r="AY1521" s="241" t="s">
        <v>234</v>
      </c>
    </row>
    <row r="1522" s="13" customFormat="1">
      <c r="A1522" s="13"/>
      <c r="B1522" s="230"/>
      <c r="C1522" s="231"/>
      <c r="D1522" s="232" t="s">
        <v>242</v>
      </c>
      <c r="E1522" s="233" t="s">
        <v>1</v>
      </c>
      <c r="F1522" s="234" t="s">
        <v>2419</v>
      </c>
      <c r="G1522" s="231"/>
      <c r="H1522" s="235">
        <v>16.050000000000001</v>
      </c>
      <c r="I1522" s="236"/>
      <c r="J1522" s="231"/>
      <c r="K1522" s="231"/>
      <c r="L1522" s="237"/>
      <c r="M1522" s="238"/>
      <c r="N1522" s="239"/>
      <c r="O1522" s="239"/>
      <c r="P1522" s="239"/>
      <c r="Q1522" s="239"/>
      <c r="R1522" s="239"/>
      <c r="S1522" s="239"/>
      <c r="T1522" s="240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1" t="s">
        <v>242</v>
      </c>
      <c r="AU1522" s="241" t="s">
        <v>88</v>
      </c>
      <c r="AV1522" s="13" t="s">
        <v>88</v>
      </c>
      <c r="AW1522" s="13" t="s">
        <v>34</v>
      </c>
      <c r="AX1522" s="13" t="s">
        <v>78</v>
      </c>
      <c r="AY1522" s="241" t="s">
        <v>234</v>
      </c>
    </row>
    <row r="1523" s="13" customFormat="1">
      <c r="A1523" s="13"/>
      <c r="B1523" s="230"/>
      <c r="C1523" s="231"/>
      <c r="D1523" s="232" t="s">
        <v>242</v>
      </c>
      <c r="E1523" s="233" t="s">
        <v>1</v>
      </c>
      <c r="F1523" s="234" t="s">
        <v>2420</v>
      </c>
      <c r="G1523" s="231"/>
      <c r="H1523" s="235">
        <v>56.25</v>
      </c>
      <c r="I1523" s="236"/>
      <c r="J1523" s="231"/>
      <c r="K1523" s="231"/>
      <c r="L1523" s="237"/>
      <c r="M1523" s="238"/>
      <c r="N1523" s="239"/>
      <c r="O1523" s="239"/>
      <c r="P1523" s="239"/>
      <c r="Q1523" s="239"/>
      <c r="R1523" s="239"/>
      <c r="S1523" s="239"/>
      <c r="T1523" s="240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41" t="s">
        <v>242</v>
      </c>
      <c r="AU1523" s="241" t="s">
        <v>88</v>
      </c>
      <c r="AV1523" s="13" t="s">
        <v>88</v>
      </c>
      <c r="AW1523" s="13" t="s">
        <v>34</v>
      </c>
      <c r="AX1523" s="13" t="s">
        <v>78</v>
      </c>
      <c r="AY1523" s="241" t="s">
        <v>234</v>
      </c>
    </row>
    <row r="1524" s="13" customFormat="1">
      <c r="A1524" s="13"/>
      <c r="B1524" s="230"/>
      <c r="C1524" s="231"/>
      <c r="D1524" s="232" t="s">
        <v>242</v>
      </c>
      <c r="E1524" s="233" t="s">
        <v>1</v>
      </c>
      <c r="F1524" s="234" t="s">
        <v>2421</v>
      </c>
      <c r="G1524" s="231"/>
      <c r="H1524" s="235">
        <v>26.850000000000001</v>
      </c>
      <c r="I1524" s="236"/>
      <c r="J1524" s="231"/>
      <c r="K1524" s="231"/>
      <c r="L1524" s="237"/>
      <c r="M1524" s="238"/>
      <c r="N1524" s="239"/>
      <c r="O1524" s="239"/>
      <c r="P1524" s="239"/>
      <c r="Q1524" s="239"/>
      <c r="R1524" s="239"/>
      <c r="S1524" s="239"/>
      <c r="T1524" s="240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41" t="s">
        <v>242</v>
      </c>
      <c r="AU1524" s="241" t="s">
        <v>88</v>
      </c>
      <c r="AV1524" s="13" t="s">
        <v>88</v>
      </c>
      <c r="AW1524" s="13" t="s">
        <v>34</v>
      </c>
      <c r="AX1524" s="13" t="s">
        <v>78</v>
      </c>
      <c r="AY1524" s="241" t="s">
        <v>234</v>
      </c>
    </row>
    <row r="1525" s="13" customFormat="1">
      <c r="A1525" s="13"/>
      <c r="B1525" s="230"/>
      <c r="C1525" s="231"/>
      <c r="D1525" s="232" t="s">
        <v>242</v>
      </c>
      <c r="E1525" s="233" t="s">
        <v>1</v>
      </c>
      <c r="F1525" s="234" t="s">
        <v>2422</v>
      </c>
      <c r="G1525" s="231"/>
      <c r="H1525" s="235">
        <v>25.800000000000001</v>
      </c>
      <c r="I1525" s="236"/>
      <c r="J1525" s="231"/>
      <c r="K1525" s="231"/>
      <c r="L1525" s="237"/>
      <c r="M1525" s="238"/>
      <c r="N1525" s="239"/>
      <c r="O1525" s="239"/>
      <c r="P1525" s="239"/>
      <c r="Q1525" s="239"/>
      <c r="R1525" s="239"/>
      <c r="S1525" s="239"/>
      <c r="T1525" s="240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41" t="s">
        <v>242</v>
      </c>
      <c r="AU1525" s="241" t="s">
        <v>88</v>
      </c>
      <c r="AV1525" s="13" t="s">
        <v>88</v>
      </c>
      <c r="AW1525" s="13" t="s">
        <v>34</v>
      </c>
      <c r="AX1525" s="13" t="s">
        <v>78</v>
      </c>
      <c r="AY1525" s="241" t="s">
        <v>234</v>
      </c>
    </row>
    <row r="1526" s="13" customFormat="1">
      <c r="A1526" s="13"/>
      <c r="B1526" s="230"/>
      <c r="C1526" s="231"/>
      <c r="D1526" s="232" t="s">
        <v>242</v>
      </c>
      <c r="E1526" s="233" t="s">
        <v>1</v>
      </c>
      <c r="F1526" s="234" t="s">
        <v>2423</v>
      </c>
      <c r="G1526" s="231"/>
      <c r="H1526" s="235">
        <v>34.424999999999997</v>
      </c>
      <c r="I1526" s="236"/>
      <c r="J1526" s="231"/>
      <c r="K1526" s="231"/>
      <c r="L1526" s="237"/>
      <c r="M1526" s="238"/>
      <c r="N1526" s="239"/>
      <c r="O1526" s="239"/>
      <c r="P1526" s="239"/>
      <c r="Q1526" s="239"/>
      <c r="R1526" s="239"/>
      <c r="S1526" s="239"/>
      <c r="T1526" s="240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41" t="s">
        <v>242</v>
      </c>
      <c r="AU1526" s="241" t="s">
        <v>88</v>
      </c>
      <c r="AV1526" s="13" t="s">
        <v>88</v>
      </c>
      <c r="AW1526" s="13" t="s">
        <v>34</v>
      </c>
      <c r="AX1526" s="13" t="s">
        <v>78</v>
      </c>
      <c r="AY1526" s="241" t="s">
        <v>234</v>
      </c>
    </row>
    <row r="1527" s="14" customFormat="1">
      <c r="A1527" s="14"/>
      <c r="B1527" s="242"/>
      <c r="C1527" s="243"/>
      <c r="D1527" s="232" t="s">
        <v>242</v>
      </c>
      <c r="E1527" s="244" t="s">
        <v>170</v>
      </c>
      <c r="F1527" s="245" t="s">
        <v>244</v>
      </c>
      <c r="G1527" s="243"/>
      <c r="H1527" s="246">
        <v>187.125</v>
      </c>
      <c r="I1527" s="247"/>
      <c r="J1527" s="243"/>
      <c r="K1527" s="243"/>
      <c r="L1527" s="248"/>
      <c r="M1527" s="249"/>
      <c r="N1527" s="250"/>
      <c r="O1527" s="250"/>
      <c r="P1527" s="250"/>
      <c r="Q1527" s="250"/>
      <c r="R1527" s="250"/>
      <c r="S1527" s="250"/>
      <c r="T1527" s="251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2" t="s">
        <v>242</v>
      </c>
      <c r="AU1527" s="252" t="s">
        <v>88</v>
      </c>
      <c r="AV1527" s="14" t="s">
        <v>240</v>
      </c>
      <c r="AW1527" s="14" t="s">
        <v>34</v>
      </c>
      <c r="AX1527" s="14" t="s">
        <v>86</v>
      </c>
      <c r="AY1527" s="252" t="s">
        <v>234</v>
      </c>
    </row>
    <row r="1528" s="2" customFormat="1" ht="24.15" customHeight="1">
      <c r="A1528" s="39"/>
      <c r="B1528" s="40"/>
      <c r="C1528" s="217" t="s">
        <v>2424</v>
      </c>
      <c r="D1528" s="217" t="s">
        <v>236</v>
      </c>
      <c r="E1528" s="218" t="s">
        <v>2425</v>
      </c>
      <c r="F1528" s="219" t="s">
        <v>2426</v>
      </c>
      <c r="G1528" s="220" t="s">
        <v>131</v>
      </c>
      <c r="H1528" s="221">
        <v>700.625</v>
      </c>
      <c r="I1528" s="222"/>
      <c r="J1528" s="223">
        <f>ROUND(I1528*H1528,2)</f>
        <v>0</v>
      </c>
      <c r="K1528" s="219" t="s">
        <v>239</v>
      </c>
      <c r="L1528" s="45"/>
      <c r="M1528" s="224" t="s">
        <v>1</v>
      </c>
      <c r="N1528" s="225" t="s">
        <v>43</v>
      </c>
      <c r="O1528" s="92"/>
      <c r="P1528" s="226">
        <f>O1528*H1528</f>
        <v>0</v>
      </c>
      <c r="Q1528" s="226">
        <v>0.00029</v>
      </c>
      <c r="R1528" s="226">
        <f>Q1528*H1528</f>
        <v>0.20318125000000001</v>
      </c>
      <c r="S1528" s="226">
        <v>0</v>
      </c>
      <c r="T1528" s="227">
        <f>S1528*H1528</f>
        <v>0</v>
      </c>
      <c r="U1528" s="39"/>
      <c r="V1528" s="39"/>
      <c r="W1528" s="39"/>
      <c r="X1528" s="39"/>
      <c r="Y1528" s="39"/>
      <c r="Z1528" s="39"/>
      <c r="AA1528" s="39"/>
      <c r="AB1528" s="39"/>
      <c r="AC1528" s="39"/>
      <c r="AD1528" s="39"/>
      <c r="AE1528" s="39"/>
      <c r="AR1528" s="228" t="s">
        <v>318</v>
      </c>
      <c r="AT1528" s="228" t="s">
        <v>236</v>
      </c>
      <c r="AU1528" s="228" t="s">
        <v>88</v>
      </c>
      <c r="AY1528" s="18" t="s">
        <v>234</v>
      </c>
      <c r="BE1528" s="229">
        <f>IF(N1528="základní",J1528,0)</f>
        <v>0</v>
      </c>
      <c r="BF1528" s="229">
        <f>IF(N1528="snížená",J1528,0)</f>
        <v>0</v>
      </c>
      <c r="BG1528" s="229">
        <f>IF(N1528="zákl. přenesená",J1528,0)</f>
        <v>0</v>
      </c>
      <c r="BH1528" s="229">
        <f>IF(N1528="sníž. přenesená",J1528,0)</f>
        <v>0</v>
      </c>
      <c r="BI1528" s="229">
        <f>IF(N1528="nulová",J1528,0)</f>
        <v>0</v>
      </c>
      <c r="BJ1528" s="18" t="s">
        <v>86</v>
      </c>
      <c r="BK1528" s="229">
        <f>ROUND(I1528*H1528,2)</f>
        <v>0</v>
      </c>
      <c r="BL1528" s="18" t="s">
        <v>318</v>
      </c>
      <c r="BM1528" s="228" t="s">
        <v>2427</v>
      </c>
    </row>
    <row r="1529" s="16" customFormat="1">
      <c r="A1529" s="16"/>
      <c r="B1529" s="264"/>
      <c r="C1529" s="265"/>
      <c r="D1529" s="232" t="s">
        <v>242</v>
      </c>
      <c r="E1529" s="266" t="s">
        <v>1</v>
      </c>
      <c r="F1529" s="267" t="s">
        <v>2428</v>
      </c>
      <c r="G1529" s="265"/>
      <c r="H1529" s="266" t="s">
        <v>1</v>
      </c>
      <c r="I1529" s="268"/>
      <c r="J1529" s="265"/>
      <c r="K1529" s="265"/>
      <c r="L1529" s="269"/>
      <c r="M1529" s="270"/>
      <c r="N1529" s="271"/>
      <c r="O1529" s="271"/>
      <c r="P1529" s="271"/>
      <c r="Q1529" s="271"/>
      <c r="R1529" s="271"/>
      <c r="S1529" s="271"/>
      <c r="T1529" s="272"/>
      <c r="U1529" s="16"/>
      <c r="V1529" s="16"/>
      <c r="W1529" s="16"/>
      <c r="X1529" s="16"/>
      <c r="Y1529" s="16"/>
      <c r="Z1529" s="16"/>
      <c r="AA1529" s="16"/>
      <c r="AB1529" s="16"/>
      <c r="AC1529" s="16"/>
      <c r="AD1529" s="16"/>
      <c r="AE1529" s="16"/>
      <c r="AT1529" s="273" t="s">
        <v>242</v>
      </c>
      <c r="AU1529" s="273" t="s">
        <v>88</v>
      </c>
      <c r="AV1529" s="16" t="s">
        <v>86</v>
      </c>
      <c r="AW1529" s="16" t="s">
        <v>34</v>
      </c>
      <c r="AX1529" s="16" t="s">
        <v>78</v>
      </c>
      <c r="AY1529" s="273" t="s">
        <v>234</v>
      </c>
    </row>
    <row r="1530" s="13" customFormat="1">
      <c r="A1530" s="13"/>
      <c r="B1530" s="230"/>
      <c r="C1530" s="231"/>
      <c r="D1530" s="232" t="s">
        <v>242</v>
      </c>
      <c r="E1530" s="233" t="s">
        <v>1</v>
      </c>
      <c r="F1530" s="234" t="s">
        <v>2429</v>
      </c>
      <c r="G1530" s="231"/>
      <c r="H1530" s="235">
        <v>35.149999999999999</v>
      </c>
      <c r="I1530" s="236"/>
      <c r="J1530" s="231"/>
      <c r="K1530" s="231"/>
      <c r="L1530" s="237"/>
      <c r="M1530" s="238"/>
      <c r="N1530" s="239"/>
      <c r="O1530" s="239"/>
      <c r="P1530" s="239"/>
      <c r="Q1530" s="239"/>
      <c r="R1530" s="239"/>
      <c r="S1530" s="239"/>
      <c r="T1530" s="240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41" t="s">
        <v>242</v>
      </c>
      <c r="AU1530" s="241" t="s">
        <v>88</v>
      </c>
      <c r="AV1530" s="13" t="s">
        <v>88</v>
      </c>
      <c r="AW1530" s="13" t="s">
        <v>34</v>
      </c>
      <c r="AX1530" s="13" t="s">
        <v>78</v>
      </c>
      <c r="AY1530" s="241" t="s">
        <v>234</v>
      </c>
    </row>
    <row r="1531" s="13" customFormat="1">
      <c r="A1531" s="13"/>
      <c r="B1531" s="230"/>
      <c r="C1531" s="231"/>
      <c r="D1531" s="232" t="s">
        <v>242</v>
      </c>
      <c r="E1531" s="233" t="s">
        <v>1</v>
      </c>
      <c r="F1531" s="234" t="s">
        <v>2430</v>
      </c>
      <c r="G1531" s="231"/>
      <c r="H1531" s="235">
        <v>21.41</v>
      </c>
      <c r="I1531" s="236"/>
      <c r="J1531" s="231"/>
      <c r="K1531" s="231"/>
      <c r="L1531" s="237"/>
      <c r="M1531" s="238"/>
      <c r="N1531" s="239"/>
      <c r="O1531" s="239"/>
      <c r="P1531" s="239"/>
      <c r="Q1531" s="239"/>
      <c r="R1531" s="239"/>
      <c r="S1531" s="239"/>
      <c r="T1531" s="240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41" t="s">
        <v>242</v>
      </c>
      <c r="AU1531" s="241" t="s">
        <v>88</v>
      </c>
      <c r="AV1531" s="13" t="s">
        <v>88</v>
      </c>
      <c r="AW1531" s="13" t="s">
        <v>34</v>
      </c>
      <c r="AX1531" s="13" t="s">
        <v>78</v>
      </c>
      <c r="AY1531" s="241" t="s">
        <v>234</v>
      </c>
    </row>
    <row r="1532" s="16" customFormat="1">
      <c r="A1532" s="16"/>
      <c r="B1532" s="264"/>
      <c r="C1532" s="265"/>
      <c r="D1532" s="232" t="s">
        <v>242</v>
      </c>
      <c r="E1532" s="266" t="s">
        <v>1</v>
      </c>
      <c r="F1532" s="267" t="s">
        <v>2431</v>
      </c>
      <c r="G1532" s="265"/>
      <c r="H1532" s="266" t="s">
        <v>1</v>
      </c>
      <c r="I1532" s="268"/>
      <c r="J1532" s="265"/>
      <c r="K1532" s="265"/>
      <c r="L1532" s="269"/>
      <c r="M1532" s="270"/>
      <c r="N1532" s="271"/>
      <c r="O1532" s="271"/>
      <c r="P1532" s="271"/>
      <c r="Q1532" s="271"/>
      <c r="R1532" s="271"/>
      <c r="S1532" s="271"/>
      <c r="T1532" s="272"/>
      <c r="U1532" s="16"/>
      <c r="V1532" s="16"/>
      <c r="W1532" s="16"/>
      <c r="X1532" s="16"/>
      <c r="Y1532" s="16"/>
      <c r="Z1532" s="16"/>
      <c r="AA1532" s="16"/>
      <c r="AB1532" s="16"/>
      <c r="AC1532" s="16"/>
      <c r="AD1532" s="16"/>
      <c r="AE1532" s="16"/>
      <c r="AT1532" s="273" t="s">
        <v>242</v>
      </c>
      <c r="AU1532" s="273" t="s">
        <v>88</v>
      </c>
      <c r="AV1532" s="16" t="s">
        <v>86</v>
      </c>
      <c r="AW1532" s="16" t="s">
        <v>34</v>
      </c>
      <c r="AX1532" s="16" t="s">
        <v>78</v>
      </c>
      <c r="AY1532" s="273" t="s">
        <v>234</v>
      </c>
    </row>
    <row r="1533" s="13" customFormat="1">
      <c r="A1533" s="13"/>
      <c r="B1533" s="230"/>
      <c r="C1533" s="231"/>
      <c r="D1533" s="232" t="s">
        <v>242</v>
      </c>
      <c r="E1533" s="233" t="s">
        <v>1</v>
      </c>
      <c r="F1533" s="234" t="s">
        <v>2432</v>
      </c>
      <c r="G1533" s="231"/>
      <c r="H1533" s="235">
        <v>20.329999999999998</v>
      </c>
      <c r="I1533" s="236"/>
      <c r="J1533" s="231"/>
      <c r="K1533" s="231"/>
      <c r="L1533" s="237"/>
      <c r="M1533" s="238"/>
      <c r="N1533" s="239"/>
      <c r="O1533" s="239"/>
      <c r="P1533" s="239"/>
      <c r="Q1533" s="239"/>
      <c r="R1533" s="239"/>
      <c r="S1533" s="239"/>
      <c r="T1533" s="240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41" t="s">
        <v>242</v>
      </c>
      <c r="AU1533" s="241" t="s">
        <v>88</v>
      </c>
      <c r="AV1533" s="13" t="s">
        <v>88</v>
      </c>
      <c r="AW1533" s="13" t="s">
        <v>34</v>
      </c>
      <c r="AX1533" s="13" t="s">
        <v>78</v>
      </c>
      <c r="AY1533" s="241" t="s">
        <v>234</v>
      </c>
    </row>
    <row r="1534" s="13" customFormat="1">
      <c r="A1534" s="13"/>
      <c r="B1534" s="230"/>
      <c r="C1534" s="231"/>
      <c r="D1534" s="232" t="s">
        <v>242</v>
      </c>
      <c r="E1534" s="233" t="s">
        <v>1</v>
      </c>
      <c r="F1534" s="234" t="s">
        <v>612</v>
      </c>
      <c r="G1534" s="231"/>
      <c r="H1534" s="235">
        <v>8.9700000000000006</v>
      </c>
      <c r="I1534" s="236"/>
      <c r="J1534" s="231"/>
      <c r="K1534" s="231"/>
      <c r="L1534" s="237"/>
      <c r="M1534" s="238"/>
      <c r="N1534" s="239"/>
      <c r="O1534" s="239"/>
      <c r="P1534" s="239"/>
      <c r="Q1534" s="239"/>
      <c r="R1534" s="239"/>
      <c r="S1534" s="239"/>
      <c r="T1534" s="240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41" t="s">
        <v>242</v>
      </c>
      <c r="AU1534" s="241" t="s">
        <v>88</v>
      </c>
      <c r="AV1534" s="13" t="s">
        <v>88</v>
      </c>
      <c r="AW1534" s="13" t="s">
        <v>34</v>
      </c>
      <c r="AX1534" s="13" t="s">
        <v>78</v>
      </c>
      <c r="AY1534" s="241" t="s">
        <v>234</v>
      </c>
    </row>
    <row r="1535" s="16" customFormat="1">
      <c r="A1535" s="16"/>
      <c r="B1535" s="264"/>
      <c r="C1535" s="265"/>
      <c r="D1535" s="232" t="s">
        <v>242</v>
      </c>
      <c r="E1535" s="266" t="s">
        <v>1</v>
      </c>
      <c r="F1535" s="267" t="s">
        <v>2433</v>
      </c>
      <c r="G1535" s="265"/>
      <c r="H1535" s="266" t="s">
        <v>1</v>
      </c>
      <c r="I1535" s="268"/>
      <c r="J1535" s="265"/>
      <c r="K1535" s="265"/>
      <c r="L1535" s="269"/>
      <c r="M1535" s="270"/>
      <c r="N1535" s="271"/>
      <c r="O1535" s="271"/>
      <c r="P1535" s="271"/>
      <c r="Q1535" s="271"/>
      <c r="R1535" s="271"/>
      <c r="S1535" s="271"/>
      <c r="T1535" s="272"/>
      <c r="U1535" s="16"/>
      <c r="V1535" s="16"/>
      <c r="W1535" s="16"/>
      <c r="X1535" s="16"/>
      <c r="Y1535" s="16"/>
      <c r="Z1535" s="16"/>
      <c r="AA1535" s="16"/>
      <c r="AB1535" s="16"/>
      <c r="AC1535" s="16"/>
      <c r="AD1535" s="16"/>
      <c r="AE1535" s="16"/>
      <c r="AT1535" s="273" t="s">
        <v>242</v>
      </c>
      <c r="AU1535" s="273" t="s">
        <v>88</v>
      </c>
      <c r="AV1535" s="16" t="s">
        <v>86</v>
      </c>
      <c r="AW1535" s="16" t="s">
        <v>34</v>
      </c>
      <c r="AX1535" s="16" t="s">
        <v>78</v>
      </c>
      <c r="AY1535" s="273" t="s">
        <v>234</v>
      </c>
    </row>
    <row r="1536" s="13" customFormat="1">
      <c r="A1536" s="13"/>
      <c r="B1536" s="230"/>
      <c r="C1536" s="231"/>
      <c r="D1536" s="232" t="s">
        <v>242</v>
      </c>
      <c r="E1536" s="233" t="s">
        <v>1</v>
      </c>
      <c r="F1536" s="234" t="s">
        <v>2434</v>
      </c>
      <c r="G1536" s="231"/>
      <c r="H1536" s="235">
        <v>71.25</v>
      </c>
      <c r="I1536" s="236"/>
      <c r="J1536" s="231"/>
      <c r="K1536" s="231"/>
      <c r="L1536" s="237"/>
      <c r="M1536" s="238"/>
      <c r="N1536" s="239"/>
      <c r="O1536" s="239"/>
      <c r="P1536" s="239"/>
      <c r="Q1536" s="239"/>
      <c r="R1536" s="239"/>
      <c r="S1536" s="239"/>
      <c r="T1536" s="240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41" t="s">
        <v>242</v>
      </c>
      <c r="AU1536" s="241" t="s">
        <v>88</v>
      </c>
      <c r="AV1536" s="13" t="s">
        <v>88</v>
      </c>
      <c r="AW1536" s="13" t="s">
        <v>34</v>
      </c>
      <c r="AX1536" s="13" t="s">
        <v>78</v>
      </c>
      <c r="AY1536" s="241" t="s">
        <v>234</v>
      </c>
    </row>
    <row r="1537" s="13" customFormat="1">
      <c r="A1537" s="13"/>
      <c r="B1537" s="230"/>
      <c r="C1537" s="231"/>
      <c r="D1537" s="232" t="s">
        <v>242</v>
      </c>
      <c r="E1537" s="233" t="s">
        <v>1</v>
      </c>
      <c r="F1537" s="234" t="s">
        <v>109</v>
      </c>
      <c r="G1537" s="231"/>
      <c r="H1537" s="235">
        <v>82.409999999999997</v>
      </c>
      <c r="I1537" s="236"/>
      <c r="J1537" s="231"/>
      <c r="K1537" s="231"/>
      <c r="L1537" s="237"/>
      <c r="M1537" s="238"/>
      <c r="N1537" s="239"/>
      <c r="O1537" s="239"/>
      <c r="P1537" s="239"/>
      <c r="Q1537" s="239"/>
      <c r="R1537" s="239"/>
      <c r="S1537" s="239"/>
      <c r="T1537" s="240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41" t="s">
        <v>242</v>
      </c>
      <c r="AU1537" s="241" t="s">
        <v>88</v>
      </c>
      <c r="AV1537" s="13" t="s">
        <v>88</v>
      </c>
      <c r="AW1537" s="13" t="s">
        <v>34</v>
      </c>
      <c r="AX1537" s="13" t="s">
        <v>78</v>
      </c>
      <c r="AY1537" s="241" t="s">
        <v>234</v>
      </c>
    </row>
    <row r="1538" s="16" customFormat="1">
      <c r="A1538" s="16"/>
      <c r="B1538" s="264"/>
      <c r="C1538" s="265"/>
      <c r="D1538" s="232" t="s">
        <v>242</v>
      </c>
      <c r="E1538" s="266" t="s">
        <v>1</v>
      </c>
      <c r="F1538" s="267" t="s">
        <v>2435</v>
      </c>
      <c r="G1538" s="265"/>
      <c r="H1538" s="266" t="s">
        <v>1</v>
      </c>
      <c r="I1538" s="268"/>
      <c r="J1538" s="265"/>
      <c r="K1538" s="265"/>
      <c r="L1538" s="269"/>
      <c r="M1538" s="270"/>
      <c r="N1538" s="271"/>
      <c r="O1538" s="271"/>
      <c r="P1538" s="271"/>
      <c r="Q1538" s="271"/>
      <c r="R1538" s="271"/>
      <c r="S1538" s="271"/>
      <c r="T1538" s="272"/>
      <c r="U1538" s="16"/>
      <c r="V1538" s="16"/>
      <c r="W1538" s="16"/>
      <c r="X1538" s="16"/>
      <c r="Y1538" s="16"/>
      <c r="Z1538" s="16"/>
      <c r="AA1538" s="16"/>
      <c r="AB1538" s="16"/>
      <c r="AC1538" s="16"/>
      <c r="AD1538" s="16"/>
      <c r="AE1538" s="16"/>
      <c r="AT1538" s="273" t="s">
        <v>242</v>
      </c>
      <c r="AU1538" s="273" t="s">
        <v>88</v>
      </c>
      <c r="AV1538" s="16" t="s">
        <v>86</v>
      </c>
      <c r="AW1538" s="16" t="s">
        <v>34</v>
      </c>
      <c r="AX1538" s="16" t="s">
        <v>78</v>
      </c>
      <c r="AY1538" s="273" t="s">
        <v>234</v>
      </c>
    </row>
    <row r="1539" s="13" customFormat="1">
      <c r="A1539" s="13"/>
      <c r="B1539" s="230"/>
      <c r="C1539" s="231"/>
      <c r="D1539" s="232" t="s">
        <v>242</v>
      </c>
      <c r="E1539" s="233" t="s">
        <v>1</v>
      </c>
      <c r="F1539" s="234" t="s">
        <v>2436</v>
      </c>
      <c r="G1539" s="231"/>
      <c r="H1539" s="235">
        <v>34.009999999999998</v>
      </c>
      <c r="I1539" s="236"/>
      <c r="J1539" s="231"/>
      <c r="K1539" s="231"/>
      <c r="L1539" s="237"/>
      <c r="M1539" s="238"/>
      <c r="N1539" s="239"/>
      <c r="O1539" s="239"/>
      <c r="P1539" s="239"/>
      <c r="Q1539" s="239"/>
      <c r="R1539" s="239"/>
      <c r="S1539" s="239"/>
      <c r="T1539" s="240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41" t="s">
        <v>242</v>
      </c>
      <c r="AU1539" s="241" t="s">
        <v>88</v>
      </c>
      <c r="AV1539" s="13" t="s">
        <v>88</v>
      </c>
      <c r="AW1539" s="13" t="s">
        <v>34</v>
      </c>
      <c r="AX1539" s="13" t="s">
        <v>78</v>
      </c>
      <c r="AY1539" s="241" t="s">
        <v>234</v>
      </c>
    </row>
    <row r="1540" s="13" customFormat="1">
      <c r="A1540" s="13"/>
      <c r="B1540" s="230"/>
      <c r="C1540" s="231"/>
      <c r="D1540" s="232" t="s">
        <v>242</v>
      </c>
      <c r="E1540" s="233" t="s">
        <v>1</v>
      </c>
      <c r="F1540" s="234" t="s">
        <v>600</v>
      </c>
      <c r="G1540" s="231"/>
      <c r="H1540" s="235">
        <v>26.010000000000002</v>
      </c>
      <c r="I1540" s="236"/>
      <c r="J1540" s="231"/>
      <c r="K1540" s="231"/>
      <c r="L1540" s="237"/>
      <c r="M1540" s="238"/>
      <c r="N1540" s="239"/>
      <c r="O1540" s="239"/>
      <c r="P1540" s="239"/>
      <c r="Q1540" s="239"/>
      <c r="R1540" s="239"/>
      <c r="S1540" s="239"/>
      <c r="T1540" s="240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41" t="s">
        <v>242</v>
      </c>
      <c r="AU1540" s="241" t="s">
        <v>88</v>
      </c>
      <c r="AV1540" s="13" t="s">
        <v>88</v>
      </c>
      <c r="AW1540" s="13" t="s">
        <v>34</v>
      </c>
      <c r="AX1540" s="13" t="s">
        <v>78</v>
      </c>
      <c r="AY1540" s="241" t="s">
        <v>234</v>
      </c>
    </row>
    <row r="1541" s="16" customFormat="1">
      <c r="A1541" s="16"/>
      <c r="B1541" s="264"/>
      <c r="C1541" s="265"/>
      <c r="D1541" s="232" t="s">
        <v>242</v>
      </c>
      <c r="E1541" s="266" t="s">
        <v>1</v>
      </c>
      <c r="F1541" s="267" t="s">
        <v>2437</v>
      </c>
      <c r="G1541" s="265"/>
      <c r="H1541" s="266" t="s">
        <v>1</v>
      </c>
      <c r="I1541" s="268"/>
      <c r="J1541" s="265"/>
      <c r="K1541" s="265"/>
      <c r="L1541" s="269"/>
      <c r="M1541" s="270"/>
      <c r="N1541" s="271"/>
      <c r="O1541" s="271"/>
      <c r="P1541" s="271"/>
      <c r="Q1541" s="271"/>
      <c r="R1541" s="271"/>
      <c r="S1541" s="271"/>
      <c r="T1541" s="272"/>
      <c r="U1541" s="16"/>
      <c r="V1541" s="16"/>
      <c r="W1541" s="16"/>
      <c r="X1541" s="16"/>
      <c r="Y1541" s="16"/>
      <c r="Z1541" s="16"/>
      <c r="AA1541" s="16"/>
      <c r="AB1541" s="16"/>
      <c r="AC1541" s="16"/>
      <c r="AD1541" s="16"/>
      <c r="AE1541" s="16"/>
      <c r="AT1541" s="273" t="s">
        <v>242</v>
      </c>
      <c r="AU1541" s="273" t="s">
        <v>88</v>
      </c>
      <c r="AV1541" s="16" t="s">
        <v>86</v>
      </c>
      <c r="AW1541" s="16" t="s">
        <v>34</v>
      </c>
      <c r="AX1541" s="16" t="s">
        <v>78</v>
      </c>
      <c r="AY1541" s="273" t="s">
        <v>234</v>
      </c>
    </row>
    <row r="1542" s="13" customFormat="1">
      <c r="A1542" s="13"/>
      <c r="B1542" s="230"/>
      <c r="C1542" s="231"/>
      <c r="D1542" s="232" t="s">
        <v>242</v>
      </c>
      <c r="E1542" s="233" t="s">
        <v>1</v>
      </c>
      <c r="F1542" s="234" t="s">
        <v>2438</v>
      </c>
      <c r="G1542" s="231"/>
      <c r="H1542" s="235">
        <v>32.68</v>
      </c>
      <c r="I1542" s="236"/>
      <c r="J1542" s="231"/>
      <c r="K1542" s="231"/>
      <c r="L1542" s="237"/>
      <c r="M1542" s="238"/>
      <c r="N1542" s="239"/>
      <c r="O1542" s="239"/>
      <c r="P1542" s="239"/>
      <c r="Q1542" s="239"/>
      <c r="R1542" s="239"/>
      <c r="S1542" s="239"/>
      <c r="T1542" s="240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41" t="s">
        <v>242</v>
      </c>
      <c r="AU1542" s="241" t="s">
        <v>88</v>
      </c>
      <c r="AV1542" s="13" t="s">
        <v>88</v>
      </c>
      <c r="AW1542" s="13" t="s">
        <v>34</v>
      </c>
      <c r="AX1542" s="13" t="s">
        <v>78</v>
      </c>
      <c r="AY1542" s="241" t="s">
        <v>234</v>
      </c>
    </row>
    <row r="1543" s="13" customFormat="1">
      <c r="A1543" s="13"/>
      <c r="B1543" s="230"/>
      <c r="C1543" s="231"/>
      <c r="D1543" s="232" t="s">
        <v>242</v>
      </c>
      <c r="E1543" s="233" t="s">
        <v>1</v>
      </c>
      <c r="F1543" s="234" t="s">
        <v>606</v>
      </c>
      <c r="G1543" s="231"/>
      <c r="H1543" s="235">
        <v>17.690000000000001</v>
      </c>
      <c r="I1543" s="236"/>
      <c r="J1543" s="231"/>
      <c r="K1543" s="231"/>
      <c r="L1543" s="237"/>
      <c r="M1543" s="238"/>
      <c r="N1543" s="239"/>
      <c r="O1543" s="239"/>
      <c r="P1543" s="239"/>
      <c r="Q1543" s="239"/>
      <c r="R1543" s="239"/>
      <c r="S1543" s="239"/>
      <c r="T1543" s="240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41" t="s">
        <v>242</v>
      </c>
      <c r="AU1543" s="241" t="s">
        <v>88</v>
      </c>
      <c r="AV1543" s="13" t="s">
        <v>88</v>
      </c>
      <c r="AW1543" s="13" t="s">
        <v>34</v>
      </c>
      <c r="AX1543" s="13" t="s">
        <v>78</v>
      </c>
      <c r="AY1543" s="241" t="s">
        <v>234</v>
      </c>
    </row>
    <row r="1544" s="16" customFormat="1">
      <c r="A1544" s="16"/>
      <c r="B1544" s="264"/>
      <c r="C1544" s="265"/>
      <c r="D1544" s="232" t="s">
        <v>242</v>
      </c>
      <c r="E1544" s="266" t="s">
        <v>1</v>
      </c>
      <c r="F1544" s="267" t="s">
        <v>2439</v>
      </c>
      <c r="G1544" s="265"/>
      <c r="H1544" s="266" t="s">
        <v>1</v>
      </c>
      <c r="I1544" s="268"/>
      <c r="J1544" s="265"/>
      <c r="K1544" s="265"/>
      <c r="L1544" s="269"/>
      <c r="M1544" s="270"/>
      <c r="N1544" s="271"/>
      <c r="O1544" s="271"/>
      <c r="P1544" s="271"/>
      <c r="Q1544" s="271"/>
      <c r="R1544" s="271"/>
      <c r="S1544" s="271"/>
      <c r="T1544" s="272"/>
      <c r="U1544" s="16"/>
      <c r="V1544" s="16"/>
      <c r="W1544" s="16"/>
      <c r="X1544" s="16"/>
      <c r="Y1544" s="16"/>
      <c r="Z1544" s="16"/>
      <c r="AA1544" s="16"/>
      <c r="AB1544" s="16"/>
      <c r="AC1544" s="16"/>
      <c r="AD1544" s="16"/>
      <c r="AE1544" s="16"/>
      <c r="AT1544" s="273" t="s">
        <v>242</v>
      </c>
      <c r="AU1544" s="273" t="s">
        <v>88</v>
      </c>
      <c r="AV1544" s="16" t="s">
        <v>86</v>
      </c>
      <c r="AW1544" s="16" t="s">
        <v>34</v>
      </c>
      <c r="AX1544" s="16" t="s">
        <v>78</v>
      </c>
      <c r="AY1544" s="273" t="s">
        <v>234</v>
      </c>
    </row>
    <row r="1545" s="13" customFormat="1">
      <c r="A1545" s="13"/>
      <c r="B1545" s="230"/>
      <c r="C1545" s="231"/>
      <c r="D1545" s="232" t="s">
        <v>242</v>
      </c>
      <c r="E1545" s="233" t="s">
        <v>1</v>
      </c>
      <c r="F1545" s="234" t="s">
        <v>2440</v>
      </c>
      <c r="G1545" s="231"/>
      <c r="H1545" s="235">
        <v>43.604999999999997</v>
      </c>
      <c r="I1545" s="236"/>
      <c r="J1545" s="231"/>
      <c r="K1545" s="231"/>
      <c r="L1545" s="237"/>
      <c r="M1545" s="238"/>
      <c r="N1545" s="239"/>
      <c r="O1545" s="239"/>
      <c r="P1545" s="239"/>
      <c r="Q1545" s="239"/>
      <c r="R1545" s="239"/>
      <c r="S1545" s="239"/>
      <c r="T1545" s="240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41" t="s">
        <v>242</v>
      </c>
      <c r="AU1545" s="241" t="s">
        <v>88</v>
      </c>
      <c r="AV1545" s="13" t="s">
        <v>88</v>
      </c>
      <c r="AW1545" s="13" t="s">
        <v>34</v>
      </c>
      <c r="AX1545" s="13" t="s">
        <v>78</v>
      </c>
      <c r="AY1545" s="241" t="s">
        <v>234</v>
      </c>
    </row>
    <row r="1546" s="13" customFormat="1">
      <c r="A1546" s="13"/>
      <c r="B1546" s="230"/>
      <c r="C1546" s="231"/>
      <c r="D1546" s="232" t="s">
        <v>242</v>
      </c>
      <c r="E1546" s="233" t="s">
        <v>1</v>
      </c>
      <c r="F1546" s="234" t="s">
        <v>2441</v>
      </c>
      <c r="G1546" s="231"/>
      <c r="H1546" s="235">
        <v>14.279999999999999</v>
      </c>
      <c r="I1546" s="236"/>
      <c r="J1546" s="231"/>
      <c r="K1546" s="231"/>
      <c r="L1546" s="237"/>
      <c r="M1546" s="238"/>
      <c r="N1546" s="239"/>
      <c r="O1546" s="239"/>
      <c r="P1546" s="239"/>
      <c r="Q1546" s="239"/>
      <c r="R1546" s="239"/>
      <c r="S1546" s="239"/>
      <c r="T1546" s="240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41" t="s">
        <v>242</v>
      </c>
      <c r="AU1546" s="241" t="s">
        <v>88</v>
      </c>
      <c r="AV1546" s="13" t="s">
        <v>88</v>
      </c>
      <c r="AW1546" s="13" t="s">
        <v>34</v>
      </c>
      <c r="AX1546" s="13" t="s">
        <v>78</v>
      </c>
      <c r="AY1546" s="241" t="s">
        <v>234</v>
      </c>
    </row>
    <row r="1547" s="16" customFormat="1">
      <c r="A1547" s="16"/>
      <c r="B1547" s="264"/>
      <c r="C1547" s="265"/>
      <c r="D1547" s="232" t="s">
        <v>242</v>
      </c>
      <c r="E1547" s="266" t="s">
        <v>1</v>
      </c>
      <c r="F1547" s="267" t="s">
        <v>2442</v>
      </c>
      <c r="G1547" s="265"/>
      <c r="H1547" s="266" t="s">
        <v>1</v>
      </c>
      <c r="I1547" s="268"/>
      <c r="J1547" s="265"/>
      <c r="K1547" s="265"/>
      <c r="L1547" s="269"/>
      <c r="M1547" s="270"/>
      <c r="N1547" s="271"/>
      <c r="O1547" s="271"/>
      <c r="P1547" s="271"/>
      <c r="Q1547" s="271"/>
      <c r="R1547" s="271"/>
      <c r="S1547" s="271"/>
      <c r="T1547" s="272"/>
      <c r="U1547" s="16"/>
      <c r="V1547" s="16"/>
      <c r="W1547" s="16"/>
      <c r="X1547" s="16"/>
      <c r="Y1547" s="16"/>
      <c r="Z1547" s="16"/>
      <c r="AA1547" s="16"/>
      <c r="AB1547" s="16"/>
      <c r="AC1547" s="16"/>
      <c r="AD1547" s="16"/>
      <c r="AE1547" s="16"/>
      <c r="AT1547" s="273" t="s">
        <v>242</v>
      </c>
      <c r="AU1547" s="273" t="s">
        <v>88</v>
      </c>
      <c r="AV1547" s="16" t="s">
        <v>86</v>
      </c>
      <c r="AW1547" s="16" t="s">
        <v>34</v>
      </c>
      <c r="AX1547" s="16" t="s">
        <v>78</v>
      </c>
      <c r="AY1547" s="273" t="s">
        <v>234</v>
      </c>
    </row>
    <row r="1548" s="13" customFormat="1">
      <c r="A1548" s="13"/>
      <c r="B1548" s="230"/>
      <c r="C1548" s="231"/>
      <c r="D1548" s="232" t="s">
        <v>242</v>
      </c>
      <c r="E1548" s="233" t="s">
        <v>1</v>
      </c>
      <c r="F1548" s="234" t="s">
        <v>2443</v>
      </c>
      <c r="G1548" s="231"/>
      <c r="H1548" s="235">
        <v>62.899999999999999</v>
      </c>
      <c r="I1548" s="236"/>
      <c r="J1548" s="231"/>
      <c r="K1548" s="231"/>
      <c r="L1548" s="237"/>
      <c r="M1548" s="238"/>
      <c r="N1548" s="239"/>
      <c r="O1548" s="239"/>
      <c r="P1548" s="239"/>
      <c r="Q1548" s="239"/>
      <c r="R1548" s="239"/>
      <c r="S1548" s="239"/>
      <c r="T1548" s="240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41" t="s">
        <v>242</v>
      </c>
      <c r="AU1548" s="241" t="s">
        <v>88</v>
      </c>
      <c r="AV1548" s="13" t="s">
        <v>88</v>
      </c>
      <c r="AW1548" s="13" t="s">
        <v>34</v>
      </c>
      <c r="AX1548" s="13" t="s">
        <v>78</v>
      </c>
      <c r="AY1548" s="241" t="s">
        <v>234</v>
      </c>
    </row>
    <row r="1549" s="13" customFormat="1">
      <c r="A1549" s="13"/>
      <c r="B1549" s="230"/>
      <c r="C1549" s="231"/>
      <c r="D1549" s="232" t="s">
        <v>242</v>
      </c>
      <c r="E1549" s="233" t="s">
        <v>1</v>
      </c>
      <c r="F1549" s="234" t="s">
        <v>2444</v>
      </c>
      <c r="G1549" s="231"/>
      <c r="H1549" s="235">
        <v>9.3900000000000006</v>
      </c>
      <c r="I1549" s="236"/>
      <c r="J1549" s="231"/>
      <c r="K1549" s="231"/>
      <c r="L1549" s="237"/>
      <c r="M1549" s="238"/>
      <c r="N1549" s="239"/>
      <c r="O1549" s="239"/>
      <c r="P1549" s="239"/>
      <c r="Q1549" s="239"/>
      <c r="R1549" s="239"/>
      <c r="S1549" s="239"/>
      <c r="T1549" s="240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41" t="s">
        <v>242</v>
      </c>
      <c r="AU1549" s="241" t="s">
        <v>88</v>
      </c>
      <c r="AV1549" s="13" t="s">
        <v>88</v>
      </c>
      <c r="AW1549" s="13" t="s">
        <v>34</v>
      </c>
      <c r="AX1549" s="13" t="s">
        <v>78</v>
      </c>
      <c r="AY1549" s="241" t="s">
        <v>234</v>
      </c>
    </row>
    <row r="1550" s="16" customFormat="1">
      <c r="A1550" s="16"/>
      <c r="B1550" s="264"/>
      <c r="C1550" s="265"/>
      <c r="D1550" s="232" t="s">
        <v>242</v>
      </c>
      <c r="E1550" s="266" t="s">
        <v>1</v>
      </c>
      <c r="F1550" s="267" t="s">
        <v>2445</v>
      </c>
      <c r="G1550" s="265"/>
      <c r="H1550" s="266" t="s">
        <v>1</v>
      </c>
      <c r="I1550" s="268"/>
      <c r="J1550" s="265"/>
      <c r="K1550" s="265"/>
      <c r="L1550" s="269"/>
      <c r="M1550" s="270"/>
      <c r="N1550" s="271"/>
      <c r="O1550" s="271"/>
      <c r="P1550" s="271"/>
      <c r="Q1550" s="271"/>
      <c r="R1550" s="271"/>
      <c r="S1550" s="271"/>
      <c r="T1550" s="272"/>
      <c r="U1550" s="16"/>
      <c r="V1550" s="16"/>
      <c r="W1550" s="16"/>
      <c r="X1550" s="16"/>
      <c r="Y1550" s="16"/>
      <c r="Z1550" s="16"/>
      <c r="AA1550" s="16"/>
      <c r="AB1550" s="16"/>
      <c r="AC1550" s="16"/>
      <c r="AD1550" s="16"/>
      <c r="AE1550" s="16"/>
      <c r="AT1550" s="273" t="s">
        <v>242</v>
      </c>
      <c r="AU1550" s="273" t="s">
        <v>88</v>
      </c>
      <c r="AV1550" s="16" t="s">
        <v>86</v>
      </c>
      <c r="AW1550" s="16" t="s">
        <v>34</v>
      </c>
      <c r="AX1550" s="16" t="s">
        <v>78</v>
      </c>
      <c r="AY1550" s="273" t="s">
        <v>234</v>
      </c>
    </row>
    <row r="1551" s="13" customFormat="1">
      <c r="A1551" s="13"/>
      <c r="B1551" s="230"/>
      <c r="C1551" s="231"/>
      <c r="D1551" s="232" t="s">
        <v>242</v>
      </c>
      <c r="E1551" s="233" t="s">
        <v>1</v>
      </c>
      <c r="F1551" s="234" t="s">
        <v>2443</v>
      </c>
      <c r="G1551" s="231"/>
      <c r="H1551" s="235">
        <v>62.899999999999999</v>
      </c>
      <c r="I1551" s="236"/>
      <c r="J1551" s="231"/>
      <c r="K1551" s="231"/>
      <c r="L1551" s="237"/>
      <c r="M1551" s="238"/>
      <c r="N1551" s="239"/>
      <c r="O1551" s="239"/>
      <c r="P1551" s="239"/>
      <c r="Q1551" s="239"/>
      <c r="R1551" s="239"/>
      <c r="S1551" s="239"/>
      <c r="T1551" s="240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41" t="s">
        <v>242</v>
      </c>
      <c r="AU1551" s="241" t="s">
        <v>88</v>
      </c>
      <c r="AV1551" s="13" t="s">
        <v>88</v>
      </c>
      <c r="AW1551" s="13" t="s">
        <v>34</v>
      </c>
      <c r="AX1551" s="13" t="s">
        <v>78</v>
      </c>
      <c r="AY1551" s="241" t="s">
        <v>234</v>
      </c>
    </row>
    <row r="1552" s="13" customFormat="1">
      <c r="A1552" s="13"/>
      <c r="B1552" s="230"/>
      <c r="C1552" s="231"/>
      <c r="D1552" s="232" t="s">
        <v>242</v>
      </c>
      <c r="E1552" s="233" t="s">
        <v>1</v>
      </c>
      <c r="F1552" s="234" t="s">
        <v>2446</v>
      </c>
      <c r="G1552" s="231"/>
      <c r="H1552" s="235">
        <v>13.32</v>
      </c>
      <c r="I1552" s="236"/>
      <c r="J1552" s="231"/>
      <c r="K1552" s="231"/>
      <c r="L1552" s="237"/>
      <c r="M1552" s="238"/>
      <c r="N1552" s="239"/>
      <c r="O1552" s="239"/>
      <c r="P1552" s="239"/>
      <c r="Q1552" s="239"/>
      <c r="R1552" s="239"/>
      <c r="S1552" s="239"/>
      <c r="T1552" s="240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41" t="s">
        <v>242</v>
      </c>
      <c r="AU1552" s="241" t="s">
        <v>88</v>
      </c>
      <c r="AV1552" s="13" t="s">
        <v>88</v>
      </c>
      <c r="AW1552" s="13" t="s">
        <v>34</v>
      </c>
      <c r="AX1552" s="13" t="s">
        <v>78</v>
      </c>
      <c r="AY1552" s="241" t="s">
        <v>234</v>
      </c>
    </row>
    <row r="1553" s="16" customFormat="1">
      <c r="A1553" s="16"/>
      <c r="B1553" s="264"/>
      <c r="C1553" s="265"/>
      <c r="D1553" s="232" t="s">
        <v>242</v>
      </c>
      <c r="E1553" s="266" t="s">
        <v>1</v>
      </c>
      <c r="F1553" s="267" t="s">
        <v>486</v>
      </c>
      <c r="G1553" s="265"/>
      <c r="H1553" s="266" t="s">
        <v>1</v>
      </c>
      <c r="I1553" s="268"/>
      <c r="J1553" s="265"/>
      <c r="K1553" s="265"/>
      <c r="L1553" s="269"/>
      <c r="M1553" s="270"/>
      <c r="N1553" s="271"/>
      <c r="O1553" s="271"/>
      <c r="P1553" s="271"/>
      <c r="Q1553" s="271"/>
      <c r="R1553" s="271"/>
      <c r="S1553" s="271"/>
      <c r="T1553" s="272"/>
      <c r="U1553" s="16"/>
      <c r="V1553" s="16"/>
      <c r="W1553" s="16"/>
      <c r="X1553" s="16"/>
      <c r="Y1553" s="16"/>
      <c r="Z1553" s="16"/>
      <c r="AA1553" s="16"/>
      <c r="AB1553" s="16"/>
      <c r="AC1553" s="16"/>
      <c r="AD1553" s="16"/>
      <c r="AE1553" s="16"/>
      <c r="AT1553" s="273" t="s">
        <v>242</v>
      </c>
      <c r="AU1553" s="273" t="s">
        <v>88</v>
      </c>
      <c r="AV1553" s="16" t="s">
        <v>86</v>
      </c>
      <c r="AW1553" s="16" t="s">
        <v>34</v>
      </c>
      <c r="AX1553" s="16" t="s">
        <v>78</v>
      </c>
      <c r="AY1553" s="273" t="s">
        <v>234</v>
      </c>
    </row>
    <row r="1554" s="13" customFormat="1">
      <c r="A1554" s="13"/>
      <c r="B1554" s="230"/>
      <c r="C1554" s="231"/>
      <c r="D1554" s="232" t="s">
        <v>242</v>
      </c>
      <c r="E1554" s="233" t="s">
        <v>1</v>
      </c>
      <c r="F1554" s="234" t="s">
        <v>2447</v>
      </c>
      <c r="G1554" s="231"/>
      <c r="H1554" s="235">
        <v>6</v>
      </c>
      <c r="I1554" s="236"/>
      <c r="J1554" s="231"/>
      <c r="K1554" s="231"/>
      <c r="L1554" s="237"/>
      <c r="M1554" s="238"/>
      <c r="N1554" s="239"/>
      <c r="O1554" s="239"/>
      <c r="P1554" s="239"/>
      <c r="Q1554" s="239"/>
      <c r="R1554" s="239"/>
      <c r="S1554" s="239"/>
      <c r="T1554" s="240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1" t="s">
        <v>242</v>
      </c>
      <c r="AU1554" s="241" t="s">
        <v>88</v>
      </c>
      <c r="AV1554" s="13" t="s">
        <v>88</v>
      </c>
      <c r="AW1554" s="13" t="s">
        <v>34</v>
      </c>
      <c r="AX1554" s="13" t="s">
        <v>78</v>
      </c>
      <c r="AY1554" s="241" t="s">
        <v>234</v>
      </c>
    </row>
    <row r="1555" s="13" customFormat="1">
      <c r="A1555" s="13"/>
      <c r="B1555" s="230"/>
      <c r="C1555" s="231"/>
      <c r="D1555" s="232" t="s">
        <v>242</v>
      </c>
      <c r="E1555" s="233" t="s">
        <v>1</v>
      </c>
      <c r="F1555" s="234" t="s">
        <v>2448</v>
      </c>
      <c r="G1555" s="231"/>
      <c r="H1555" s="235">
        <v>1.44</v>
      </c>
      <c r="I1555" s="236"/>
      <c r="J1555" s="231"/>
      <c r="K1555" s="231"/>
      <c r="L1555" s="237"/>
      <c r="M1555" s="238"/>
      <c r="N1555" s="239"/>
      <c r="O1555" s="239"/>
      <c r="P1555" s="239"/>
      <c r="Q1555" s="239"/>
      <c r="R1555" s="239"/>
      <c r="S1555" s="239"/>
      <c r="T1555" s="240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1" t="s">
        <v>242</v>
      </c>
      <c r="AU1555" s="241" t="s">
        <v>88</v>
      </c>
      <c r="AV1555" s="13" t="s">
        <v>88</v>
      </c>
      <c r="AW1555" s="13" t="s">
        <v>34</v>
      </c>
      <c r="AX1555" s="13" t="s">
        <v>78</v>
      </c>
      <c r="AY1555" s="241" t="s">
        <v>234</v>
      </c>
    </row>
    <row r="1556" s="16" customFormat="1">
      <c r="A1556" s="16"/>
      <c r="B1556" s="264"/>
      <c r="C1556" s="265"/>
      <c r="D1556" s="232" t="s">
        <v>242</v>
      </c>
      <c r="E1556" s="266" t="s">
        <v>1</v>
      </c>
      <c r="F1556" s="267" t="s">
        <v>2278</v>
      </c>
      <c r="G1556" s="265"/>
      <c r="H1556" s="266" t="s">
        <v>1</v>
      </c>
      <c r="I1556" s="268"/>
      <c r="J1556" s="265"/>
      <c r="K1556" s="265"/>
      <c r="L1556" s="269"/>
      <c r="M1556" s="270"/>
      <c r="N1556" s="271"/>
      <c r="O1556" s="271"/>
      <c r="P1556" s="271"/>
      <c r="Q1556" s="271"/>
      <c r="R1556" s="271"/>
      <c r="S1556" s="271"/>
      <c r="T1556" s="272"/>
      <c r="U1556" s="16"/>
      <c r="V1556" s="16"/>
      <c r="W1556" s="16"/>
      <c r="X1556" s="16"/>
      <c r="Y1556" s="16"/>
      <c r="Z1556" s="16"/>
      <c r="AA1556" s="16"/>
      <c r="AB1556" s="16"/>
      <c r="AC1556" s="16"/>
      <c r="AD1556" s="16"/>
      <c r="AE1556" s="16"/>
      <c r="AT1556" s="273" t="s">
        <v>242</v>
      </c>
      <c r="AU1556" s="273" t="s">
        <v>88</v>
      </c>
      <c r="AV1556" s="16" t="s">
        <v>86</v>
      </c>
      <c r="AW1556" s="16" t="s">
        <v>34</v>
      </c>
      <c r="AX1556" s="16" t="s">
        <v>78</v>
      </c>
      <c r="AY1556" s="273" t="s">
        <v>234</v>
      </c>
    </row>
    <row r="1557" s="13" customFormat="1">
      <c r="A1557" s="13"/>
      <c r="B1557" s="230"/>
      <c r="C1557" s="231"/>
      <c r="D1557" s="232" t="s">
        <v>242</v>
      </c>
      <c r="E1557" s="233" t="s">
        <v>1</v>
      </c>
      <c r="F1557" s="234" t="s">
        <v>2449</v>
      </c>
      <c r="G1557" s="231"/>
      <c r="H1557" s="235">
        <v>9.4800000000000004</v>
      </c>
      <c r="I1557" s="236"/>
      <c r="J1557" s="231"/>
      <c r="K1557" s="231"/>
      <c r="L1557" s="237"/>
      <c r="M1557" s="238"/>
      <c r="N1557" s="239"/>
      <c r="O1557" s="239"/>
      <c r="P1557" s="239"/>
      <c r="Q1557" s="239"/>
      <c r="R1557" s="239"/>
      <c r="S1557" s="239"/>
      <c r="T1557" s="240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41" t="s">
        <v>242</v>
      </c>
      <c r="AU1557" s="241" t="s">
        <v>88</v>
      </c>
      <c r="AV1557" s="13" t="s">
        <v>88</v>
      </c>
      <c r="AW1557" s="13" t="s">
        <v>34</v>
      </c>
      <c r="AX1557" s="13" t="s">
        <v>78</v>
      </c>
      <c r="AY1557" s="241" t="s">
        <v>234</v>
      </c>
    </row>
    <row r="1558" s="13" customFormat="1">
      <c r="A1558" s="13"/>
      <c r="B1558" s="230"/>
      <c r="C1558" s="231"/>
      <c r="D1558" s="232" t="s">
        <v>242</v>
      </c>
      <c r="E1558" s="233" t="s">
        <v>1</v>
      </c>
      <c r="F1558" s="234" t="s">
        <v>2450</v>
      </c>
      <c r="G1558" s="231"/>
      <c r="H1558" s="235">
        <v>3.8700000000000001</v>
      </c>
      <c r="I1558" s="236"/>
      <c r="J1558" s="231"/>
      <c r="K1558" s="231"/>
      <c r="L1558" s="237"/>
      <c r="M1558" s="238"/>
      <c r="N1558" s="239"/>
      <c r="O1558" s="239"/>
      <c r="P1558" s="239"/>
      <c r="Q1558" s="239"/>
      <c r="R1558" s="239"/>
      <c r="S1558" s="239"/>
      <c r="T1558" s="240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41" t="s">
        <v>242</v>
      </c>
      <c r="AU1558" s="241" t="s">
        <v>88</v>
      </c>
      <c r="AV1558" s="13" t="s">
        <v>88</v>
      </c>
      <c r="AW1558" s="13" t="s">
        <v>34</v>
      </c>
      <c r="AX1558" s="13" t="s">
        <v>78</v>
      </c>
      <c r="AY1558" s="241" t="s">
        <v>234</v>
      </c>
    </row>
    <row r="1559" s="16" customFormat="1">
      <c r="A1559" s="16"/>
      <c r="B1559" s="264"/>
      <c r="C1559" s="265"/>
      <c r="D1559" s="232" t="s">
        <v>242</v>
      </c>
      <c r="E1559" s="266" t="s">
        <v>1</v>
      </c>
      <c r="F1559" s="267" t="s">
        <v>2282</v>
      </c>
      <c r="G1559" s="265"/>
      <c r="H1559" s="266" t="s">
        <v>1</v>
      </c>
      <c r="I1559" s="268"/>
      <c r="J1559" s="265"/>
      <c r="K1559" s="265"/>
      <c r="L1559" s="269"/>
      <c r="M1559" s="270"/>
      <c r="N1559" s="271"/>
      <c r="O1559" s="271"/>
      <c r="P1559" s="271"/>
      <c r="Q1559" s="271"/>
      <c r="R1559" s="271"/>
      <c r="S1559" s="271"/>
      <c r="T1559" s="272"/>
      <c r="U1559" s="16"/>
      <c r="V1559" s="16"/>
      <c r="W1559" s="16"/>
      <c r="X1559" s="16"/>
      <c r="Y1559" s="16"/>
      <c r="Z1559" s="16"/>
      <c r="AA1559" s="16"/>
      <c r="AB1559" s="16"/>
      <c r="AC1559" s="16"/>
      <c r="AD1559" s="16"/>
      <c r="AE1559" s="16"/>
      <c r="AT1559" s="273" t="s">
        <v>242</v>
      </c>
      <c r="AU1559" s="273" t="s">
        <v>88</v>
      </c>
      <c r="AV1559" s="16" t="s">
        <v>86</v>
      </c>
      <c r="AW1559" s="16" t="s">
        <v>34</v>
      </c>
      <c r="AX1559" s="16" t="s">
        <v>78</v>
      </c>
      <c r="AY1559" s="273" t="s">
        <v>234</v>
      </c>
    </row>
    <row r="1560" s="13" customFormat="1">
      <c r="A1560" s="13"/>
      <c r="B1560" s="230"/>
      <c r="C1560" s="231"/>
      <c r="D1560" s="232" t="s">
        <v>242</v>
      </c>
      <c r="E1560" s="233" t="s">
        <v>1</v>
      </c>
      <c r="F1560" s="234" t="s">
        <v>2451</v>
      </c>
      <c r="G1560" s="231"/>
      <c r="H1560" s="235">
        <v>27.504000000000001</v>
      </c>
      <c r="I1560" s="236"/>
      <c r="J1560" s="231"/>
      <c r="K1560" s="231"/>
      <c r="L1560" s="237"/>
      <c r="M1560" s="238"/>
      <c r="N1560" s="239"/>
      <c r="O1560" s="239"/>
      <c r="P1560" s="239"/>
      <c r="Q1560" s="239"/>
      <c r="R1560" s="239"/>
      <c r="S1560" s="239"/>
      <c r="T1560" s="240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41" t="s">
        <v>242</v>
      </c>
      <c r="AU1560" s="241" t="s">
        <v>88</v>
      </c>
      <c r="AV1560" s="13" t="s">
        <v>88</v>
      </c>
      <c r="AW1560" s="13" t="s">
        <v>34</v>
      </c>
      <c r="AX1560" s="13" t="s">
        <v>78</v>
      </c>
      <c r="AY1560" s="241" t="s">
        <v>234</v>
      </c>
    </row>
    <row r="1561" s="13" customFormat="1">
      <c r="A1561" s="13"/>
      <c r="B1561" s="230"/>
      <c r="C1561" s="231"/>
      <c r="D1561" s="232" t="s">
        <v>242</v>
      </c>
      <c r="E1561" s="233" t="s">
        <v>1</v>
      </c>
      <c r="F1561" s="234" t="s">
        <v>2452</v>
      </c>
      <c r="G1561" s="231"/>
      <c r="H1561" s="235">
        <v>6.4299999999999997</v>
      </c>
      <c r="I1561" s="236"/>
      <c r="J1561" s="231"/>
      <c r="K1561" s="231"/>
      <c r="L1561" s="237"/>
      <c r="M1561" s="238"/>
      <c r="N1561" s="239"/>
      <c r="O1561" s="239"/>
      <c r="P1561" s="239"/>
      <c r="Q1561" s="239"/>
      <c r="R1561" s="239"/>
      <c r="S1561" s="239"/>
      <c r="T1561" s="240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41" t="s">
        <v>242</v>
      </c>
      <c r="AU1561" s="241" t="s">
        <v>88</v>
      </c>
      <c r="AV1561" s="13" t="s">
        <v>88</v>
      </c>
      <c r="AW1561" s="13" t="s">
        <v>34</v>
      </c>
      <c r="AX1561" s="13" t="s">
        <v>78</v>
      </c>
      <c r="AY1561" s="241" t="s">
        <v>234</v>
      </c>
    </row>
    <row r="1562" s="16" customFormat="1">
      <c r="A1562" s="16"/>
      <c r="B1562" s="264"/>
      <c r="C1562" s="265"/>
      <c r="D1562" s="232" t="s">
        <v>242</v>
      </c>
      <c r="E1562" s="266" t="s">
        <v>1</v>
      </c>
      <c r="F1562" s="267" t="s">
        <v>2285</v>
      </c>
      <c r="G1562" s="265"/>
      <c r="H1562" s="266" t="s">
        <v>1</v>
      </c>
      <c r="I1562" s="268"/>
      <c r="J1562" s="265"/>
      <c r="K1562" s="265"/>
      <c r="L1562" s="269"/>
      <c r="M1562" s="270"/>
      <c r="N1562" s="271"/>
      <c r="O1562" s="271"/>
      <c r="P1562" s="271"/>
      <c r="Q1562" s="271"/>
      <c r="R1562" s="271"/>
      <c r="S1562" s="271"/>
      <c r="T1562" s="272"/>
      <c r="U1562" s="16"/>
      <c r="V1562" s="16"/>
      <c r="W1562" s="16"/>
      <c r="X1562" s="16"/>
      <c r="Y1562" s="16"/>
      <c r="Z1562" s="16"/>
      <c r="AA1562" s="16"/>
      <c r="AB1562" s="16"/>
      <c r="AC1562" s="16"/>
      <c r="AD1562" s="16"/>
      <c r="AE1562" s="16"/>
      <c r="AT1562" s="273" t="s">
        <v>242</v>
      </c>
      <c r="AU1562" s="273" t="s">
        <v>88</v>
      </c>
      <c r="AV1562" s="16" t="s">
        <v>86</v>
      </c>
      <c r="AW1562" s="16" t="s">
        <v>34</v>
      </c>
      <c r="AX1562" s="16" t="s">
        <v>78</v>
      </c>
      <c r="AY1562" s="273" t="s">
        <v>234</v>
      </c>
    </row>
    <row r="1563" s="13" customFormat="1">
      <c r="A1563" s="13"/>
      <c r="B1563" s="230"/>
      <c r="C1563" s="231"/>
      <c r="D1563" s="232" t="s">
        <v>242</v>
      </c>
      <c r="E1563" s="233" t="s">
        <v>1</v>
      </c>
      <c r="F1563" s="234" t="s">
        <v>2453</v>
      </c>
      <c r="G1563" s="231"/>
      <c r="H1563" s="235">
        <v>11.076000000000001</v>
      </c>
      <c r="I1563" s="236"/>
      <c r="J1563" s="231"/>
      <c r="K1563" s="231"/>
      <c r="L1563" s="237"/>
      <c r="M1563" s="238"/>
      <c r="N1563" s="239"/>
      <c r="O1563" s="239"/>
      <c r="P1563" s="239"/>
      <c r="Q1563" s="239"/>
      <c r="R1563" s="239"/>
      <c r="S1563" s="239"/>
      <c r="T1563" s="240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41" t="s">
        <v>242</v>
      </c>
      <c r="AU1563" s="241" t="s">
        <v>88</v>
      </c>
      <c r="AV1563" s="13" t="s">
        <v>88</v>
      </c>
      <c r="AW1563" s="13" t="s">
        <v>34</v>
      </c>
      <c r="AX1563" s="13" t="s">
        <v>78</v>
      </c>
      <c r="AY1563" s="241" t="s">
        <v>234</v>
      </c>
    </row>
    <row r="1564" s="13" customFormat="1">
      <c r="A1564" s="13"/>
      <c r="B1564" s="230"/>
      <c r="C1564" s="231"/>
      <c r="D1564" s="232" t="s">
        <v>242</v>
      </c>
      <c r="E1564" s="233" t="s">
        <v>1</v>
      </c>
      <c r="F1564" s="234" t="s">
        <v>2454</v>
      </c>
      <c r="G1564" s="231"/>
      <c r="H1564" s="235">
        <v>4.7599999999999998</v>
      </c>
      <c r="I1564" s="236"/>
      <c r="J1564" s="231"/>
      <c r="K1564" s="231"/>
      <c r="L1564" s="237"/>
      <c r="M1564" s="238"/>
      <c r="N1564" s="239"/>
      <c r="O1564" s="239"/>
      <c r="P1564" s="239"/>
      <c r="Q1564" s="239"/>
      <c r="R1564" s="239"/>
      <c r="S1564" s="239"/>
      <c r="T1564" s="240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41" t="s">
        <v>242</v>
      </c>
      <c r="AU1564" s="241" t="s">
        <v>88</v>
      </c>
      <c r="AV1564" s="13" t="s">
        <v>88</v>
      </c>
      <c r="AW1564" s="13" t="s">
        <v>34</v>
      </c>
      <c r="AX1564" s="13" t="s">
        <v>78</v>
      </c>
      <c r="AY1564" s="241" t="s">
        <v>234</v>
      </c>
    </row>
    <row r="1565" s="16" customFormat="1">
      <c r="A1565" s="16"/>
      <c r="B1565" s="264"/>
      <c r="C1565" s="265"/>
      <c r="D1565" s="232" t="s">
        <v>242</v>
      </c>
      <c r="E1565" s="266" t="s">
        <v>1</v>
      </c>
      <c r="F1565" s="267" t="s">
        <v>2455</v>
      </c>
      <c r="G1565" s="265"/>
      <c r="H1565" s="266" t="s">
        <v>1</v>
      </c>
      <c r="I1565" s="268"/>
      <c r="J1565" s="265"/>
      <c r="K1565" s="265"/>
      <c r="L1565" s="269"/>
      <c r="M1565" s="270"/>
      <c r="N1565" s="271"/>
      <c r="O1565" s="271"/>
      <c r="P1565" s="271"/>
      <c r="Q1565" s="271"/>
      <c r="R1565" s="271"/>
      <c r="S1565" s="271"/>
      <c r="T1565" s="272"/>
      <c r="U1565" s="16"/>
      <c r="V1565" s="16"/>
      <c r="W1565" s="16"/>
      <c r="X1565" s="16"/>
      <c r="Y1565" s="16"/>
      <c r="Z1565" s="16"/>
      <c r="AA1565" s="16"/>
      <c r="AB1565" s="16"/>
      <c r="AC1565" s="16"/>
      <c r="AD1565" s="16"/>
      <c r="AE1565" s="16"/>
      <c r="AT1565" s="273" t="s">
        <v>242</v>
      </c>
      <c r="AU1565" s="273" t="s">
        <v>88</v>
      </c>
      <c r="AV1565" s="16" t="s">
        <v>86</v>
      </c>
      <c r="AW1565" s="16" t="s">
        <v>34</v>
      </c>
      <c r="AX1565" s="16" t="s">
        <v>78</v>
      </c>
      <c r="AY1565" s="273" t="s">
        <v>234</v>
      </c>
    </row>
    <row r="1566" s="13" customFormat="1">
      <c r="A1566" s="13"/>
      <c r="B1566" s="230"/>
      <c r="C1566" s="231"/>
      <c r="D1566" s="232" t="s">
        <v>242</v>
      </c>
      <c r="E1566" s="233" t="s">
        <v>1</v>
      </c>
      <c r="F1566" s="234" t="s">
        <v>2443</v>
      </c>
      <c r="G1566" s="231"/>
      <c r="H1566" s="235">
        <v>62.899999999999999</v>
      </c>
      <c r="I1566" s="236"/>
      <c r="J1566" s="231"/>
      <c r="K1566" s="231"/>
      <c r="L1566" s="237"/>
      <c r="M1566" s="238"/>
      <c r="N1566" s="239"/>
      <c r="O1566" s="239"/>
      <c r="P1566" s="239"/>
      <c r="Q1566" s="239"/>
      <c r="R1566" s="239"/>
      <c r="S1566" s="239"/>
      <c r="T1566" s="240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41" t="s">
        <v>242</v>
      </c>
      <c r="AU1566" s="241" t="s">
        <v>88</v>
      </c>
      <c r="AV1566" s="13" t="s">
        <v>88</v>
      </c>
      <c r="AW1566" s="13" t="s">
        <v>34</v>
      </c>
      <c r="AX1566" s="13" t="s">
        <v>78</v>
      </c>
      <c r="AY1566" s="241" t="s">
        <v>234</v>
      </c>
    </row>
    <row r="1567" s="13" customFormat="1">
      <c r="A1567" s="13"/>
      <c r="B1567" s="230"/>
      <c r="C1567" s="231"/>
      <c r="D1567" s="232" t="s">
        <v>242</v>
      </c>
      <c r="E1567" s="233" t="s">
        <v>1</v>
      </c>
      <c r="F1567" s="234" t="s">
        <v>156</v>
      </c>
      <c r="G1567" s="231"/>
      <c r="H1567" s="235">
        <v>10.859999999999999</v>
      </c>
      <c r="I1567" s="236"/>
      <c r="J1567" s="231"/>
      <c r="K1567" s="231"/>
      <c r="L1567" s="237"/>
      <c r="M1567" s="238"/>
      <c r="N1567" s="239"/>
      <c r="O1567" s="239"/>
      <c r="P1567" s="239"/>
      <c r="Q1567" s="239"/>
      <c r="R1567" s="239"/>
      <c r="S1567" s="239"/>
      <c r="T1567" s="240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1" t="s">
        <v>242</v>
      </c>
      <c r="AU1567" s="241" t="s">
        <v>88</v>
      </c>
      <c r="AV1567" s="13" t="s">
        <v>88</v>
      </c>
      <c r="AW1567" s="13" t="s">
        <v>34</v>
      </c>
      <c r="AX1567" s="13" t="s">
        <v>78</v>
      </c>
      <c r="AY1567" s="241" t="s">
        <v>234</v>
      </c>
    </row>
    <row r="1568" s="15" customFormat="1">
      <c r="A1568" s="15"/>
      <c r="B1568" s="253"/>
      <c r="C1568" s="254"/>
      <c r="D1568" s="232" t="s">
        <v>242</v>
      </c>
      <c r="E1568" s="255" t="s">
        <v>168</v>
      </c>
      <c r="F1568" s="256" t="s">
        <v>250</v>
      </c>
      <c r="G1568" s="254"/>
      <c r="H1568" s="257">
        <v>700.625</v>
      </c>
      <c r="I1568" s="258"/>
      <c r="J1568" s="254"/>
      <c r="K1568" s="254"/>
      <c r="L1568" s="259"/>
      <c r="M1568" s="260"/>
      <c r="N1568" s="261"/>
      <c r="O1568" s="261"/>
      <c r="P1568" s="261"/>
      <c r="Q1568" s="261"/>
      <c r="R1568" s="261"/>
      <c r="S1568" s="261"/>
      <c r="T1568" s="262"/>
      <c r="U1568" s="15"/>
      <c r="V1568" s="15"/>
      <c r="W1568" s="15"/>
      <c r="X1568" s="15"/>
      <c r="Y1568" s="15"/>
      <c r="Z1568" s="15"/>
      <c r="AA1568" s="15"/>
      <c r="AB1568" s="15"/>
      <c r="AC1568" s="15"/>
      <c r="AD1568" s="15"/>
      <c r="AE1568" s="15"/>
      <c r="AT1568" s="263" t="s">
        <v>242</v>
      </c>
      <c r="AU1568" s="263" t="s">
        <v>88</v>
      </c>
      <c r="AV1568" s="15" t="s">
        <v>93</v>
      </c>
      <c r="AW1568" s="15" t="s">
        <v>34</v>
      </c>
      <c r="AX1568" s="15" t="s">
        <v>78</v>
      </c>
      <c r="AY1568" s="263" t="s">
        <v>234</v>
      </c>
    </row>
    <row r="1569" s="14" customFormat="1">
      <c r="A1569" s="14"/>
      <c r="B1569" s="242"/>
      <c r="C1569" s="243"/>
      <c r="D1569" s="232" t="s">
        <v>242</v>
      </c>
      <c r="E1569" s="244" t="s">
        <v>1</v>
      </c>
      <c r="F1569" s="245" t="s">
        <v>244</v>
      </c>
      <c r="G1569" s="243"/>
      <c r="H1569" s="246">
        <v>700.625</v>
      </c>
      <c r="I1569" s="247"/>
      <c r="J1569" s="243"/>
      <c r="K1569" s="243"/>
      <c r="L1569" s="248"/>
      <c r="M1569" s="249"/>
      <c r="N1569" s="250"/>
      <c r="O1569" s="250"/>
      <c r="P1569" s="250"/>
      <c r="Q1569" s="250"/>
      <c r="R1569" s="250"/>
      <c r="S1569" s="250"/>
      <c r="T1569" s="251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2" t="s">
        <v>242</v>
      </c>
      <c r="AU1569" s="252" t="s">
        <v>88</v>
      </c>
      <c r="AV1569" s="14" t="s">
        <v>240</v>
      </c>
      <c r="AW1569" s="14" t="s">
        <v>34</v>
      </c>
      <c r="AX1569" s="14" t="s">
        <v>86</v>
      </c>
      <c r="AY1569" s="252" t="s">
        <v>234</v>
      </c>
    </row>
    <row r="1570" s="2" customFormat="1" ht="33" customHeight="1">
      <c r="A1570" s="39"/>
      <c r="B1570" s="40"/>
      <c r="C1570" s="217" t="s">
        <v>2456</v>
      </c>
      <c r="D1570" s="217" t="s">
        <v>236</v>
      </c>
      <c r="E1570" s="218" t="s">
        <v>2457</v>
      </c>
      <c r="F1570" s="219" t="s">
        <v>2458</v>
      </c>
      <c r="G1570" s="220" t="s">
        <v>131</v>
      </c>
      <c r="H1570" s="221">
        <v>700.625</v>
      </c>
      <c r="I1570" s="222"/>
      <c r="J1570" s="223">
        <f>ROUND(I1570*H1570,2)</f>
        <v>0</v>
      </c>
      <c r="K1570" s="219" t="s">
        <v>239</v>
      </c>
      <c r="L1570" s="45"/>
      <c r="M1570" s="224" t="s">
        <v>1</v>
      </c>
      <c r="N1570" s="225" t="s">
        <v>43</v>
      </c>
      <c r="O1570" s="92"/>
      <c r="P1570" s="226">
        <f>O1570*H1570</f>
        <v>0</v>
      </c>
      <c r="Q1570" s="226">
        <v>1.0000000000000001E-05</v>
      </c>
      <c r="R1570" s="226">
        <f>Q1570*H1570</f>
        <v>0.0070062500000000003</v>
      </c>
      <c r="S1570" s="226">
        <v>0</v>
      </c>
      <c r="T1570" s="227">
        <f>S1570*H1570</f>
        <v>0</v>
      </c>
      <c r="U1570" s="39"/>
      <c r="V1570" s="39"/>
      <c r="W1570" s="39"/>
      <c r="X1570" s="39"/>
      <c r="Y1570" s="39"/>
      <c r="Z1570" s="39"/>
      <c r="AA1570" s="39"/>
      <c r="AB1570" s="39"/>
      <c r="AC1570" s="39"/>
      <c r="AD1570" s="39"/>
      <c r="AE1570" s="39"/>
      <c r="AR1570" s="228" t="s">
        <v>318</v>
      </c>
      <c r="AT1570" s="228" t="s">
        <v>236</v>
      </c>
      <c r="AU1570" s="228" t="s">
        <v>88</v>
      </c>
      <c r="AY1570" s="18" t="s">
        <v>234</v>
      </c>
      <c r="BE1570" s="229">
        <f>IF(N1570="základní",J1570,0)</f>
        <v>0</v>
      </c>
      <c r="BF1570" s="229">
        <f>IF(N1570="snížená",J1570,0)</f>
        <v>0</v>
      </c>
      <c r="BG1570" s="229">
        <f>IF(N1570="zákl. přenesená",J1570,0)</f>
        <v>0</v>
      </c>
      <c r="BH1570" s="229">
        <f>IF(N1570="sníž. přenesená",J1570,0)</f>
        <v>0</v>
      </c>
      <c r="BI1570" s="229">
        <f>IF(N1570="nulová",J1570,0)</f>
        <v>0</v>
      </c>
      <c r="BJ1570" s="18" t="s">
        <v>86</v>
      </c>
      <c r="BK1570" s="229">
        <f>ROUND(I1570*H1570,2)</f>
        <v>0</v>
      </c>
      <c r="BL1570" s="18" t="s">
        <v>318</v>
      </c>
      <c r="BM1570" s="228" t="s">
        <v>2459</v>
      </c>
    </row>
    <row r="1571" s="13" customFormat="1">
      <c r="A1571" s="13"/>
      <c r="B1571" s="230"/>
      <c r="C1571" s="231"/>
      <c r="D1571" s="232" t="s">
        <v>242</v>
      </c>
      <c r="E1571" s="233" t="s">
        <v>1</v>
      </c>
      <c r="F1571" s="234" t="s">
        <v>168</v>
      </c>
      <c r="G1571" s="231"/>
      <c r="H1571" s="235">
        <v>700.625</v>
      </c>
      <c r="I1571" s="236"/>
      <c r="J1571" s="231"/>
      <c r="K1571" s="231"/>
      <c r="L1571" s="237"/>
      <c r="M1571" s="238"/>
      <c r="N1571" s="239"/>
      <c r="O1571" s="239"/>
      <c r="P1571" s="239"/>
      <c r="Q1571" s="239"/>
      <c r="R1571" s="239"/>
      <c r="S1571" s="239"/>
      <c r="T1571" s="240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41" t="s">
        <v>242</v>
      </c>
      <c r="AU1571" s="241" t="s">
        <v>88</v>
      </c>
      <c r="AV1571" s="13" t="s">
        <v>88</v>
      </c>
      <c r="AW1571" s="13" t="s">
        <v>34</v>
      </c>
      <c r="AX1571" s="13" t="s">
        <v>78</v>
      </c>
      <c r="AY1571" s="241" t="s">
        <v>234</v>
      </c>
    </row>
    <row r="1572" s="14" customFormat="1">
      <c r="A1572" s="14"/>
      <c r="B1572" s="242"/>
      <c r="C1572" s="243"/>
      <c r="D1572" s="232" t="s">
        <v>242</v>
      </c>
      <c r="E1572" s="244" t="s">
        <v>1</v>
      </c>
      <c r="F1572" s="245" t="s">
        <v>244</v>
      </c>
      <c r="G1572" s="243"/>
      <c r="H1572" s="246">
        <v>700.625</v>
      </c>
      <c r="I1572" s="247"/>
      <c r="J1572" s="243"/>
      <c r="K1572" s="243"/>
      <c r="L1572" s="248"/>
      <c r="M1572" s="249"/>
      <c r="N1572" s="250"/>
      <c r="O1572" s="250"/>
      <c r="P1572" s="250"/>
      <c r="Q1572" s="250"/>
      <c r="R1572" s="250"/>
      <c r="S1572" s="250"/>
      <c r="T1572" s="251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2" t="s">
        <v>242</v>
      </c>
      <c r="AU1572" s="252" t="s">
        <v>88</v>
      </c>
      <c r="AV1572" s="14" t="s">
        <v>240</v>
      </c>
      <c r="AW1572" s="14" t="s">
        <v>34</v>
      </c>
      <c r="AX1572" s="14" t="s">
        <v>86</v>
      </c>
      <c r="AY1572" s="252" t="s">
        <v>234</v>
      </c>
    </row>
    <row r="1573" s="12" customFormat="1" ht="25.92" customHeight="1">
      <c r="A1573" s="12"/>
      <c r="B1573" s="201"/>
      <c r="C1573" s="202"/>
      <c r="D1573" s="203" t="s">
        <v>77</v>
      </c>
      <c r="E1573" s="204" t="s">
        <v>2460</v>
      </c>
      <c r="F1573" s="204" t="s">
        <v>2461</v>
      </c>
      <c r="G1573" s="202"/>
      <c r="H1573" s="202"/>
      <c r="I1573" s="205"/>
      <c r="J1573" s="206">
        <f>BK1573</f>
        <v>0</v>
      </c>
      <c r="K1573" s="202"/>
      <c r="L1573" s="207"/>
      <c r="M1573" s="208"/>
      <c r="N1573" s="209"/>
      <c r="O1573" s="209"/>
      <c r="P1573" s="210">
        <f>SUM(P1574:P1580)</f>
        <v>0</v>
      </c>
      <c r="Q1573" s="209"/>
      <c r="R1573" s="210">
        <f>SUM(R1574:R1580)</f>
        <v>0</v>
      </c>
      <c r="S1573" s="209"/>
      <c r="T1573" s="211">
        <f>SUM(T1574:T1580)</f>
        <v>0</v>
      </c>
      <c r="U1573" s="12"/>
      <c r="V1573" s="12"/>
      <c r="W1573" s="12"/>
      <c r="X1573" s="12"/>
      <c r="Y1573" s="12"/>
      <c r="Z1573" s="12"/>
      <c r="AA1573" s="12"/>
      <c r="AB1573" s="12"/>
      <c r="AC1573" s="12"/>
      <c r="AD1573" s="12"/>
      <c r="AE1573" s="12"/>
      <c r="AR1573" s="212" t="s">
        <v>259</v>
      </c>
      <c r="AT1573" s="213" t="s">
        <v>77</v>
      </c>
      <c r="AU1573" s="213" t="s">
        <v>78</v>
      </c>
      <c r="AY1573" s="212" t="s">
        <v>234</v>
      </c>
      <c r="BK1573" s="214">
        <f>SUM(BK1574:BK1580)</f>
        <v>0</v>
      </c>
    </row>
    <row r="1574" s="2" customFormat="1" ht="24.15" customHeight="1">
      <c r="A1574" s="39"/>
      <c r="B1574" s="40"/>
      <c r="C1574" s="217" t="s">
        <v>2462</v>
      </c>
      <c r="D1574" s="217" t="s">
        <v>236</v>
      </c>
      <c r="E1574" s="218" t="s">
        <v>2463</v>
      </c>
      <c r="F1574" s="219" t="s">
        <v>2464</v>
      </c>
      <c r="G1574" s="220" t="s">
        <v>1118</v>
      </c>
      <c r="H1574" s="221">
        <v>1</v>
      </c>
      <c r="I1574" s="222"/>
      <c r="J1574" s="223">
        <f>ROUND(I1574*H1574,2)</f>
        <v>0</v>
      </c>
      <c r="K1574" s="219" t="s">
        <v>1</v>
      </c>
      <c r="L1574" s="45"/>
      <c r="M1574" s="224" t="s">
        <v>1</v>
      </c>
      <c r="N1574" s="225" t="s">
        <v>43</v>
      </c>
      <c r="O1574" s="92"/>
      <c r="P1574" s="226">
        <f>O1574*H1574</f>
        <v>0</v>
      </c>
      <c r="Q1574" s="226">
        <v>0</v>
      </c>
      <c r="R1574" s="226">
        <f>Q1574*H1574</f>
        <v>0</v>
      </c>
      <c r="S1574" s="226">
        <v>0</v>
      </c>
      <c r="T1574" s="227">
        <f>S1574*H1574</f>
        <v>0</v>
      </c>
      <c r="U1574" s="39"/>
      <c r="V1574" s="39"/>
      <c r="W1574" s="39"/>
      <c r="X1574" s="39"/>
      <c r="Y1574" s="39"/>
      <c r="Z1574" s="39"/>
      <c r="AA1574" s="39"/>
      <c r="AB1574" s="39"/>
      <c r="AC1574" s="39"/>
      <c r="AD1574" s="39"/>
      <c r="AE1574" s="39"/>
      <c r="AR1574" s="228" t="s">
        <v>2465</v>
      </c>
      <c r="AT1574" s="228" t="s">
        <v>236</v>
      </c>
      <c r="AU1574" s="228" t="s">
        <v>86</v>
      </c>
      <c r="AY1574" s="18" t="s">
        <v>234</v>
      </c>
      <c r="BE1574" s="229">
        <f>IF(N1574="základní",J1574,0)</f>
        <v>0</v>
      </c>
      <c r="BF1574" s="229">
        <f>IF(N1574="snížená",J1574,0)</f>
        <v>0</v>
      </c>
      <c r="BG1574" s="229">
        <f>IF(N1574="zákl. přenesená",J1574,0)</f>
        <v>0</v>
      </c>
      <c r="BH1574" s="229">
        <f>IF(N1574="sníž. přenesená",J1574,0)</f>
        <v>0</v>
      </c>
      <c r="BI1574" s="229">
        <f>IF(N1574="nulová",J1574,0)</f>
        <v>0</v>
      </c>
      <c r="BJ1574" s="18" t="s">
        <v>86</v>
      </c>
      <c r="BK1574" s="229">
        <f>ROUND(I1574*H1574,2)</f>
        <v>0</v>
      </c>
      <c r="BL1574" s="18" t="s">
        <v>2465</v>
      </c>
      <c r="BM1574" s="228" t="s">
        <v>2466</v>
      </c>
    </row>
    <row r="1575" s="2" customFormat="1" ht="33" customHeight="1">
      <c r="A1575" s="39"/>
      <c r="B1575" s="40"/>
      <c r="C1575" s="217" t="s">
        <v>2467</v>
      </c>
      <c r="D1575" s="217" t="s">
        <v>236</v>
      </c>
      <c r="E1575" s="218" t="s">
        <v>2468</v>
      </c>
      <c r="F1575" s="219" t="s">
        <v>2469</v>
      </c>
      <c r="G1575" s="220" t="s">
        <v>1118</v>
      </c>
      <c r="H1575" s="221">
        <v>1</v>
      </c>
      <c r="I1575" s="222"/>
      <c r="J1575" s="223">
        <f>ROUND(I1575*H1575,2)</f>
        <v>0</v>
      </c>
      <c r="K1575" s="219" t="s">
        <v>1</v>
      </c>
      <c r="L1575" s="45"/>
      <c r="M1575" s="224" t="s">
        <v>1</v>
      </c>
      <c r="N1575" s="225" t="s">
        <v>43</v>
      </c>
      <c r="O1575" s="92"/>
      <c r="P1575" s="226">
        <f>O1575*H1575</f>
        <v>0</v>
      </c>
      <c r="Q1575" s="226">
        <v>0</v>
      </c>
      <c r="R1575" s="226">
        <f>Q1575*H1575</f>
        <v>0</v>
      </c>
      <c r="S1575" s="226">
        <v>0</v>
      </c>
      <c r="T1575" s="227">
        <f>S1575*H1575</f>
        <v>0</v>
      </c>
      <c r="U1575" s="39"/>
      <c r="V1575" s="39"/>
      <c r="W1575" s="39"/>
      <c r="X1575" s="39"/>
      <c r="Y1575" s="39"/>
      <c r="Z1575" s="39"/>
      <c r="AA1575" s="39"/>
      <c r="AB1575" s="39"/>
      <c r="AC1575" s="39"/>
      <c r="AD1575" s="39"/>
      <c r="AE1575" s="39"/>
      <c r="AR1575" s="228" t="s">
        <v>2465</v>
      </c>
      <c r="AT1575" s="228" t="s">
        <v>236</v>
      </c>
      <c r="AU1575" s="228" t="s">
        <v>86</v>
      </c>
      <c r="AY1575" s="18" t="s">
        <v>234</v>
      </c>
      <c r="BE1575" s="229">
        <f>IF(N1575="základní",J1575,0)</f>
        <v>0</v>
      </c>
      <c r="BF1575" s="229">
        <f>IF(N1575="snížená",J1575,0)</f>
        <v>0</v>
      </c>
      <c r="BG1575" s="229">
        <f>IF(N1575="zákl. přenesená",J1575,0)</f>
        <v>0</v>
      </c>
      <c r="BH1575" s="229">
        <f>IF(N1575="sníž. přenesená",J1575,0)</f>
        <v>0</v>
      </c>
      <c r="BI1575" s="229">
        <f>IF(N1575="nulová",J1575,0)</f>
        <v>0</v>
      </c>
      <c r="BJ1575" s="18" t="s">
        <v>86</v>
      </c>
      <c r="BK1575" s="229">
        <f>ROUND(I1575*H1575,2)</f>
        <v>0</v>
      </c>
      <c r="BL1575" s="18" t="s">
        <v>2465</v>
      </c>
      <c r="BM1575" s="228" t="s">
        <v>2470</v>
      </c>
    </row>
    <row r="1576" s="2" customFormat="1" ht="24.15" customHeight="1">
      <c r="A1576" s="39"/>
      <c r="B1576" s="40"/>
      <c r="C1576" s="217" t="s">
        <v>2471</v>
      </c>
      <c r="D1576" s="217" t="s">
        <v>236</v>
      </c>
      <c r="E1576" s="218" t="s">
        <v>2472</v>
      </c>
      <c r="F1576" s="219" t="s">
        <v>2473</v>
      </c>
      <c r="G1576" s="220" t="s">
        <v>1118</v>
      </c>
      <c r="H1576" s="221">
        <v>1</v>
      </c>
      <c r="I1576" s="222"/>
      <c r="J1576" s="223">
        <f>ROUND(I1576*H1576,2)</f>
        <v>0</v>
      </c>
      <c r="K1576" s="219" t="s">
        <v>1</v>
      </c>
      <c r="L1576" s="45"/>
      <c r="M1576" s="224" t="s">
        <v>1</v>
      </c>
      <c r="N1576" s="225" t="s">
        <v>43</v>
      </c>
      <c r="O1576" s="92"/>
      <c r="P1576" s="226">
        <f>O1576*H1576</f>
        <v>0</v>
      </c>
      <c r="Q1576" s="226">
        <v>0</v>
      </c>
      <c r="R1576" s="226">
        <f>Q1576*H1576</f>
        <v>0</v>
      </c>
      <c r="S1576" s="226">
        <v>0</v>
      </c>
      <c r="T1576" s="227">
        <f>S1576*H1576</f>
        <v>0</v>
      </c>
      <c r="U1576" s="39"/>
      <c r="V1576" s="39"/>
      <c r="W1576" s="39"/>
      <c r="X1576" s="39"/>
      <c r="Y1576" s="39"/>
      <c r="Z1576" s="39"/>
      <c r="AA1576" s="39"/>
      <c r="AB1576" s="39"/>
      <c r="AC1576" s="39"/>
      <c r="AD1576" s="39"/>
      <c r="AE1576" s="39"/>
      <c r="AR1576" s="228" t="s">
        <v>2465</v>
      </c>
      <c r="AT1576" s="228" t="s">
        <v>236</v>
      </c>
      <c r="AU1576" s="228" t="s">
        <v>86</v>
      </c>
      <c r="AY1576" s="18" t="s">
        <v>234</v>
      </c>
      <c r="BE1576" s="229">
        <f>IF(N1576="základní",J1576,0)</f>
        <v>0</v>
      </c>
      <c r="BF1576" s="229">
        <f>IF(N1576="snížená",J1576,0)</f>
        <v>0</v>
      </c>
      <c r="BG1576" s="229">
        <f>IF(N1576="zákl. přenesená",J1576,0)</f>
        <v>0</v>
      </c>
      <c r="BH1576" s="229">
        <f>IF(N1576="sníž. přenesená",J1576,0)</f>
        <v>0</v>
      </c>
      <c r="BI1576" s="229">
        <f>IF(N1576="nulová",J1576,0)</f>
        <v>0</v>
      </c>
      <c r="BJ1576" s="18" t="s">
        <v>86</v>
      </c>
      <c r="BK1576" s="229">
        <f>ROUND(I1576*H1576,2)</f>
        <v>0</v>
      </c>
      <c r="BL1576" s="18" t="s">
        <v>2465</v>
      </c>
      <c r="BM1576" s="228" t="s">
        <v>2474</v>
      </c>
    </row>
    <row r="1577" s="2" customFormat="1" ht="16.5" customHeight="1">
      <c r="A1577" s="39"/>
      <c r="B1577" s="40"/>
      <c r="C1577" s="217" t="s">
        <v>2475</v>
      </c>
      <c r="D1577" s="217" t="s">
        <v>236</v>
      </c>
      <c r="E1577" s="218" t="s">
        <v>2476</v>
      </c>
      <c r="F1577" s="219" t="s">
        <v>2477</v>
      </c>
      <c r="G1577" s="220" t="s">
        <v>1118</v>
      </c>
      <c r="H1577" s="221">
        <v>1</v>
      </c>
      <c r="I1577" s="222"/>
      <c r="J1577" s="223">
        <f>ROUND(I1577*H1577,2)</f>
        <v>0</v>
      </c>
      <c r="K1577" s="219" t="s">
        <v>1</v>
      </c>
      <c r="L1577" s="45"/>
      <c r="M1577" s="224" t="s">
        <v>1</v>
      </c>
      <c r="N1577" s="225" t="s">
        <v>43</v>
      </c>
      <c r="O1577" s="92"/>
      <c r="P1577" s="226">
        <f>O1577*H1577</f>
        <v>0</v>
      </c>
      <c r="Q1577" s="226">
        <v>0</v>
      </c>
      <c r="R1577" s="226">
        <f>Q1577*H1577</f>
        <v>0</v>
      </c>
      <c r="S1577" s="226">
        <v>0</v>
      </c>
      <c r="T1577" s="227">
        <f>S1577*H1577</f>
        <v>0</v>
      </c>
      <c r="U1577" s="39"/>
      <c r="V1577" s="39"/>
      <c r="W1577" s="39"/>
      <c r="X1577" s="39"/>
      <c r="Y1577" s="39"/>
      <c r="Z1577" s="39"/>
      <c r="AA1577" s="39"/>
      <c r="AB1577" s="39"/>
      <c r="AC1577" s="39"/>
      <c r="AD1577" s="39"/>
      <c r="AE1577" s="39"/>
      <c r="AR1577" s="228" t="s">
        <v>2465</v>
      </c>
      <c r="AT1577" s="228" t="s">
        <v>236</v>
      </c>
      <c r="AU1577" s="228" t="s">
        <v>86</v>
      </c>
      <c r="AY1577" s="18" t="s">
        <v>234</v>
      </c>
      <c r="BE1577" s="229">
        <f>IF(N1577="základní",J1577,0)</f>
        <v>0</v>
      </c>
      <c r="BF1577" s="229">
        <f>IF(N1577="snížená",J1577,0)</f>
        <v>0</v>
      </c>
      <c r="BG1577" s="229">
        <f>IF(N1577="zákl. přenesená",J1577,0)</f>
        <v>0</v>
      </c>
      <c r="BH1577" s="229">
        <f>IF(N1577="sníž. přenesená",J1577,0)</f>
        <v>0</v>
      </c>
      <c r="BI1577" s="229">
        <f>IF(N1577="nulová",J1577,0)</f>
        <v>0</v>
      </c>
      <c r="BJ1577" s="18" t="s">
        <v>86</v>
      </c>
      <c r="BK1577" s="229">
        <f>ROUND(I1577*H1577,2)</f>
        <v>0</v>
      </c>
      <c r="BL1577" s="18" t="s">
        <v>2465</v>
      </c>
      <c r="BM1577" s="228" t="s">
        <v>2478</v>
      </c>
    </row>
    <row r="1578" s="2" customFormat="1" ht="16.5" customHeight="1">
      <c r="A1578" s="39"/>
      <c r="B1578" s="40"/>
      <c r="C1578" s="217" t="s">
        <v>2479</v>
      </c>
      <c r="D1578" s="217" t="s">
        <v>236</v>
      </c>
      <c r="E1578" s="218" t="s">
        <v>2480</v>
      </c>
      <c r="F1578" s="219" t="s">
        <v>2481</v>
      </c>
      <c r="G1578" s="220" t="s">
        <v>1118</v>
      </c>
      <c r="H1578" s="221">
        <v>1</v>
      </c>
      <c r="I1578" s="222"/>
      <c r="J1578" s="223">
        <f>ROUND(I1578*H1578,2)</f>
        <v>0</v>
      </c>
      <c r="K1578" s="219" t="s">
        <v>1</v>
      </c>
      <c r="L1578" s="45"/>
      <c r="M1578" s="224" t="s">
        <v>1</v>
      </c>
      <c r="N1578" s="225" t="s">
        <v>43</v>
      </c>
      <c r="O1578" s="92"/>
      <c r="P1578" s="226">
        <f>O1578*H1578</f>
        <v>0</v>
      </c>
      <c r="Q1578" s="226">
        <v>0</v>
      </c>
      <c r="R1578" s="226">
        <f>Q1578*H1578</f>
        <v>0</v>
      </c>
      <c r="S1578" s="226">
        <v>0</v>
      </c>
      <c r="T1578" s="227">
        <f>S1578*H1578</f>
        <v>0</v>
      </c>
      <c r="U1578" s="39"/>
      <c r="V1578" s="39"/>
      <c r="W1578" s="39"/>
      <c r="X1578" s="39"/>
      <c r="Y1578" s="39"/>
      <c r="Z1578" s="39"/>
      <c r="AA1578" s="39"/>
      <c r="AB1578" s="39"/>
      <c r="AC1578" s="39"/>
      <c r="AD1578" s="39"/>
      <c r="AE1578" s="39"/>
      <c r="AR1578" s="228" t="s">
        <v>2465</v>
      </c>
      <c r="AT1578" s="228" t="s">
        <v>236</v>
      </c>
      <c r="AU1578" s="228" t="s">
        <v>86</v>
      </c>
      <c r="AY1578" s="18" t="s">
        <v>234</v>
      </c>
      <c r="BE1578" s="229">
        <f>IF(N1578="základní",J1578,0)</f>
        <v>0</v>
      </c>
      <c r="BF1578" s="229">
        <f>IF(N1578="snížená",J1578,0)</f>
        <v>0</v>
      </c>
      <c r="BG1578" s="229">
        <f>IF(N1578="zákl. přenesená",J1578,0)</f>
        <v>0</v>
      </c>
      <c r="BH1578" s="229">
        <f>IF(N1578="sníž. přenesená",J1578,0)</f>
        <v>0</v>
      </c>
      <c r="BI1578" s="229">
        <f>IF(N1578="nulová",J1578,0)</f>
        <v>0</v>
      </c>
      <c r="BJ1578" s="18" t="s">
        <v>86</v>
      </c>
      <c r="BK1578" s="229">
        <f>ROUND(I1578*H1578,2)</f>
        <v>0</v>
      </c>
      <c r="BL1578" s="18" t="s">
        <v>2465</v>
      </c>
      <c r="BM1578" s="228" t="s">
        <v>2482</v>
      </c>
    </row>
    <row r="1579" s="2" customFormat="1" ht="16.5" customHeight="1">
      <c r="A1579" s="39"/>
      <c r="B1579" s="40"/>
      <c r="C1579" s="217" t="s">
        <v>2483</v>
      </c>
      <c r="D1579" s="217" t="s">
        <v>236</v>
      </c>
      <c r="E1579" s="218" t="s">
        <v>2484</v>
      </c>
      <c r="F1579" s="219" t="s">
        <v>2485</v>
      </c>
      <c r="G1579" s="220" t="s">
        <v>1118</v>
      </c>
      <c r="H1579" s="221">
        <v>1</v>
      </c>
      <c r="I1579" s="222"/>
      <c r="J1579" s="223">
        <f>ROUND(I1579*H1579,2)</f>
        <v>0</v>
      </c>
      <c r="K1579" s="219" t="s">
        <v>1</v>
      </c>
      <c r="L1579" s="45"/>
      <c r="M1579" s="224" t="s">
        <v>1</v>
      </c>
      <c r="N1579" s="225" t="s">
        <v>43</v>
      </c>
      <c r="O1579" s="92"/>
      <c r="P1579" s="226">
        <f>O1579*H1579</f>
        <v>0</v>
      </c>
      <c r="Q1579" s="226">
        <v>0</v>
      </c>
      <c r="R1579" s="226">
        <f>Q1579*H1579</f>
        <v>0</v>
      </c>
      <c r="S1579" s="226">
        <v>0</v>
      </c>
      <c r="T1579" s="227">
        <f>S1579*H1579</f>
        <v>0</v>
      </c>
      <c r="U1579" s="39"/>
      <c r="V1579" s="39"/>
      <c r="W1579" s="39"/>
      <c r="X1579" s="39"/>
      <c r="Y1579" s="39"/>
      <c r="Z1579" s="39"/>
      <c r="AA1579" s="39"/>
      <c r="AB1579" s="39"/>
      <c r="AC1579" s="39"/>
      <c r="AD1579" s="39"/>
      <c r="AE1579" s="39"/>
      <c r="AR1579" s="228" t="s">
        <v>2465</v>
      </c>
      <c r="AT1579" s="228" t="s">
        <v>236</v>
      </c>
      <c r="AU1579" s="228" t="s">
        <v>86</v>
      </c>
      <c r="AY1579" s="18" t="s">
        <v>234</v>
      </c>
      <c r="BE1579" s="229">
        <f>IF(N1579="základní",J1579,0)</f>
        <v>0</v>
      </c>
      <c r="BF1579" s="229">
        <f>IF(N1579="snížená",J1579,0)</f>
        <v>0</v>
      </c>
      <c r="BG1579" s="229">
        <f>IF(N1579="zákl. přenesená",J1579,0)</f>
        <v>0</v>
      </c>
      <c r="BH1579" s="229">
        <f>IF(N1579="sníž. přenesená",J1579,0)</f>
        <v>0</v>
      </c>
      <c r="BI1579" s="229">
        <f>IF(N1579="nulová",J1579,0)</f>
        <v>0</v>
      </c>
      <c r="BJ1579" s="18" t="s">
        <v>86</v>
      </c>
      <c r="BK1579" s="229">
        <f>ROUND(I1579*H1579,2)</f>
        <v>0</v>
      </c>
      <c r="BL1579" s="18" t="s">
        <v>2465</v>
      </c>
      <c r="BM1579" s="228" t="s">
        <v>2486</v>
      </c>
    </row>
    <row r="1580" s="2" customFormat="1" ht="33" customHeight="1">
      <c r="A1580" s="39"/>
      <c r="B1580" s="40"/>
      <c r="C1580" s="217" t="s">
        <v>2487</v>
      </c>
      <c r="D1580" s="217" t="s">
        <v>236</v>
      </c>
      <c r="E1580" s="218" t="s">
        <v>2488</v>
      </c>
      <c r="F1580" s="219" t="s">
        <v>2489</v>
      </c>
      <c r="G1580" s="220" t="s">
        <v>1118</v>
      </c>
      <c r="H1580" s="221">
        <v>1</v>
      </c>
      <c r="I1580" s="222"/>
      <c r="J1580" s="223">
        <f>ROUND(I1580*H1580,2)</f>
        <v>0</v>
      </c>
      <c r="K1580" s="219" t="s">
        <v>1</v>
      </c>
      <c r="L1580" s="45"/>
      <c r="M1580" s="289" t="s">
        <v>1</v>
      </c>
      <c r="N1580" s="290" t="s">
        <v>43</v>
      </c>
      <c r="O1580" s="291"/>
      <c r="P1580" s="292">
        <f>O1580*H1580</f>
        <v>0</v>
      </c>
      <c r="Q1580" s="292">
        <v>0</v>
      </c>
      <c r="R1580" s="292">
        <f>Q1580*H1580</f>
        <v>0</v>
      </c>
      <c r="S1580" s="292">
        <v>0</v>
      </c>
      <c r="T1580" s="293">
        <f>S1580*H1580</f>
        <v>0</v>
      </c>
      <c r="U1580" s="39"/>
      <c r="V1580" s="39"/>
      <c r="W1580" s="39"/>
      <c r="X1580" s="39"/>
      <c r="Y1580" s="39"/>
      <c r="Z1580" s="39"/>
      <c r="AA1580" s="39"/>
      <c r="AB1580" s="39"/>
      <c r="AC1580" s="39"/>
      <c r="AD1580" s="39"/>
      <c r="AE1580" s="39"/>
      <c r="AR1580" s="228" t="s">
        <v>2465</v>
      </c>
      <c r="AT1580" s="228" t="s">
        <v>236</v>
      </c>
      <c r="AU1580" s="228" t="s">
        <v>86</v>
      </c>
      <c r="AY1580" s="18" t="s">
        <v>234</v>
      </c>
      <c r="BE1580" s="229">
        <f>IF(N1580="základní",J1580,0)</f>
        <v>0</v>
      </c>
      <c r="BF1580" s="229">
        <f>IF(N1580="snížená",J1580,0)</f>
        <v>0</v>
      </c>
      <c r="BG1580" s="229">
        <f>IF(N1580="zákl. přenesená",J1580,0)</f>
        <v>0</v>
      </c>
      <c r="BH1580" s="229">
        <f>IF(N1580="sníž. přenesená",J1580,0)</f>
        <v>0</v>
      </c>
      <c r="BI1580" s="229">
        <f>IF(N1580="nulová",J1580,0)</f>
        <v>0</v>
      </c>
      <c r="BJ1580" s="18" t="s">
        <v>86</v>
      </c>
      <c r="BK1580" s="229">
        <f>ROUND(I1580*H1580,2)</f>
        <v>0</v>
      </c>
      <c r="BL1580" s="18" t="s">
        <v>2465</v>
      </c>
      <c r="BM1580" s="228" t="s">
        <v>2490</v>
      </c>
    </row>
    <row r="1581" s="2" customFormat="1" ht="6.96" customHeight="1">
      <c r="A1581" s="39"/>
      <c r="B1581" s="67"/>
      <c r="C1581" s="68"/>
      <c r="D1581" s="68"/>
      <c r="E1581" s="68"/>
      <c r="F1581" s="68"/>
      <c r="G1581" s="68"/>
      <c r="H1581" s="68"/>
      <c r="I1581" s="68"/>
      <c r="J1581" s="68"/>
      <c r="K1581" s="68"/>
      <c r="L1581" s="45"/>
      <c r="M1581" s="39"/>
      <c r="O1581" s="39"/>
      <c r="P1581" s="39"/>
      <c r="Q1581" s="39"/>
      <c r="R1581" s="39"/>
      <c r="S1581" s="39"/>
      <c r="T1581" s="39"/>
      <c r="U1581" s="39"/>
      <c r="V1581" s="39"/>
      <c r="W1581" s="39"/>
      <c r="X1581" s="39"/>
      <c r="Y1581" s="39"/>
      <c r="Z1581" s="39"/>
      <c r="AA1581" s="39"/>
      <c r="AB1581" s="39"/>
      <c r="AC1581" s="39"/>
      <c r="AD1581" s="39"/>
      <c r="AE1581" s="39"/>
    </row>
  </sheetData>
  <sheetProtection sheet="1" autoFilter="0" formatColumns="0" formatRows="0" objects="1" scenarios="1" spinCount="100000" saltValue="NxR/zZer808avEG4bN9+Uk3Ii1vr3k6KnP3+TPyvNxXX9RIcrrQ5KAe80+bGhmnbss3SajZUS9VVXYkgITYvmw==" hashValue="YOJIjtGgofcO5rExaj/ekyKInqXIM4ciCzcLJ/1lvtKdMg/ewUKI4WMp9l9thPek0fSvv8LqAY0yvrzcFoko0w==" algorithmName="SHA-512" password="CC35"/>
  <autoFilter ref="C148:K1580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1"/>
    </row>
    <row r="4" s="1" customFormat="1" ht="24.96" customHeight="1">
      <c r="B4" s="21"/>
      <c r="C4" s="136" t="s">
        <v>2491</v>
      </c>
      <c r="H4" s="21"/>
    </row>
    <row r="5" s="1" customFormat="1" ht="12" customHeight="1">
      <c r="B5" s="21"/>
      <c r="C5" s="294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295" t="s">
        <v>16</v>
      </c>
      <c r="D6" s="296" t="s">
        <v>17</v>
      </c>
      <c r="E6" s="1"/>
      <c r="F6" s="1"/>
      <c r="H6" s="21"/>
    </row>
    <row r="7" s="1" customFormat="1" ht="16.5" customHeight="1">
      <c r="B7" s="21"/>
      <c r="C7" s="138" t="s">
        <v>22</v>
      </c>
      <c r="D7" s="142" t="str">
        <f>'Rekapitulace stavby'!AN8</f>
        <v>5. 8. 2022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0"/>
      <c r="B9" s="297"/>
      <c r="C9" s="298" t="s">
        <v>59</v>
      </c>
      <c r="D9" s="299" t="s">
        <v>60</v>
      </c>
      <c r="E9" s="299" t="s">
        <v>221</v>
      </c>
      <c r="F9" s="300" t="s">
        <v>2492</v>
      </c>
      <c r="G9" s="190"/>
      <c r="H9" s="297"/>
    </row>
    <row r="10" s="2" customFormat="1" ht="26.4" customHeight="1">
      <c r="A10" s="39"/>
      <c r="B10" s="45"/>
      <c r="C10" s="301" t="s">
        <v>2493</v>
      </c>
      <c r="D10" s="301" t="s">
        <v>84</v>
      </c>
      <c r="E10" s="39"/>
      <c r="F10" s="39"/>
      <c r="G10" s="39"/>
      <c r="H10" s="45"/>
    </row>
    <row r="11" s="2" customFormat="1" ht="16.8" customHeight="1">
      <c r="A11" s="39"/>
      <c r="B11" s="45"/>
      <c r="C11" s="302" t="s">
        <v>2494</v>
      </c>
      <c r="D11" s="303" t="s">
        <v>1</v>
      </c>
      <c r="E11" s="304" t="s">
        <v>1</v>
      </c>
      <c r="F11" s="305">
        <v>8.75</v>
      </c>
      <c r="G11" s="39"/>
      <c r="H11" s="45"/>
    </row>
    <row r="12" s="2" customFormat="1" ht="16.8" customHeight="1">
      <c r="A12" s="39"/>
      <c r="B12" s="45"/>
      <c r="C12" s="302" t="s">
        <v>2495</v>
      </c>
      <c r="D12" s="303" t="s">
        <v>2496</v>
      </c>
      <c r="E12" s="304" t="s">
        <v>131</v>
      </c>
      <c r="F12" s="305">
        <v>14.699999999999999</v>
      </c>
      <c r="G12" s="39"/>
      <c r="H12" s="45"/>
    </row>
    <row r="13" s="2" customFormat="1" ht="16.8" customHeight="1">
      <c r="A13" s="39"/>
      <c r="B13" s="45"/>
      <c r="C13" s="306" t="s">
        <v>1</v>
      </c>
      <c r="D13" s="306" t="s">
        <v>2496</v>
      </c>
      <c r="E13" s="18" t="s">
        <v>1</v>
      </c>
      <c r="F13" s="307">
        <v>0</v>
      </c>
      <c r="G13" s="39"/>
      <c r="H13" s="45"/>
    </row>
    <row r="14" s="2" customFormat="1" ht="16.8" customHeight="1">
      <c r="A14" s="39"/>
      <c r="B14" s="45"/>
      <c r="C14" s="306" t="s">
        <v>1</v>
      </c>
      <c r="D14" s="306" t="s">
        <v>2497</v>
      </c>
      <c r="E14" s="18" t="s">
        <v>1</v>
      </c>
      <c r="F14" s="307">
        <v>14.699999999999999</v>
      </c>
      <c r="G14" s="39"/>
      <c r="H14" s="45"/>
    </row>
    <row r="15" s="2" customFormat="1" ht="16.8" customHeight="1">
      <c r="A15" s="39"/>
      <c r="B15" s="45"/>
      <c r="C15" s="302" t="s">
        <v>89</v>
      </c>
      <c r="D15" s="303" t="s">
        <v>90</v>
      </c>
      <c r="E15" s="304" t="s">
        <v>91</v>
      </c>
      <c r="F15" s="305">
        <v>6.7000000000000002</v>
      </c>
      <c r="G15" s="39"/>
      <c r="H15" s="45"/>
    </row>
    <row r="16" s="2" customFormat="1" ht="16.8" customHeight="1">
      <c r="A16" s="39"/>
      <c r="B16" s="45"/>
      <c r="C16" s="306" t="s">
        <v>1</v>
      </c>
      <c r="D16" s="306" t="s">
        <v>90</v>
      </c>
      <c r="E16" s="18" t="s">
        <v>1</v>
      </c>
      <c r="F16" s="307">
        <v>0</v>
      </c>
      <c r="G16" s="39"/>
      <c r="H16" s="45"/>
    </row>
    <row r="17" s="2" customFormat="1" ht="16.8" customHeight="1">
      <c r="A17" s="39"/>
      <c r="B17" s="45"/>
      <c r="C17" s="306" t="s">
        <v>1</v>
      </c>
      <c r="D17" s="306" t="s">
        <v>2498</v>
      </c>
      <c r="E17" s="18" t="s">
        <v>1</v>
      </c>
      <c r="F17" s="307">
        <v>6.7000000000000002</v>
      </c>
      <c r="G17" s="39"/>
      <c r="H17" s="45"/>
    </row>
    <row r="18" s="2" customFormat="1" ht="16.8" customHeight="1">
      <c r="A18" s="39"/>
      <c r="B18" s="45"/>
      <c r="C18" s="306" t="s">
        <v>1</v>
      </c>
      <c r="D18" s="306" t="s">
        <v>244</v>
      </c>
      <c r="E18" s="18" t="s">
        <v>1</v>
      </c>
      <c r="F18" s="307">
        <v>6.7000000000000002</v>
      </c>
      <c r="G18" s="39"/>
      <c r="H18" s="45"/>
    </row>
    <row r="19" s="2" customFormat="1" ht="16.8" customHeight="1">
      <c r="A19" s="39"/>
      <c r="B19" s="45"/>
      <c r="C19" s="308" t="s">
        <v>2499</v>
      </c>
      <c r="D19" s="39"/>
      <c r="E19" s="39"/>
      <c r="F19" s="39"/>
      <c r="G19" s="39"/>
      <c r="H19" s="45"/>
    </row>
    <row r="20" s="2" customFormat="1" ht="16.8" customHeight="1">
      <c r="A20" s="39"/>
      <c r="B20" s="45"/>
      <c r="C20" s="306" t="s">
        <v>251</v>
      </c>
      <c r="D20" s="306" t="s">
        <v>252</v>
      </c>
      <c r="E20" s="18" t="s">
        <v>158</v>
      </c>
      <c r="F20" s="307">
        <v>3.2160000000000002</v>
      </c>
      <c r="G20" s="39"/>
      <c r="H20" s="45"/>
    </row>
    <row r="21" s="2" customFormat="1">
      <c r="A21" s="39"/>
      <c r="B21" s="45"/>
      <c r="C21" s="306" t="s">
        <v>256</v>
      </c>
      <c r="D21" s="306" t="s">
        <v>257</v>
      </c>
      <c r="E21" s="18" t="s">
        <v>158</v>
      </c>
      <c r="F21" s="307">
        <v>3.2160000000000002</v>
      </c>
      <c r="G21" s="39"/>
      <c r="H21" s="45"/>
    </row>
    <row r="22" s="2" customFormat="1">
      <c r="A22" s="39"/>
      <c r="B22" s="45"/>
      <c r="C22" s="306" t="s">
        <v>260</v>
      </c>
      <c r="D22" s="306" t="s">
        <v>261</v>
      </c>
      <c r="E22" s="18" t="s">
        <v>158</v>
      </c>
      <c r="F22" s="307">
        <v>3.2160000000000002</v>
      </c>
      <c r="G22" s="39"/>
      <c r="H22" s="45"/>
    </row>
    <row r="23" s="2" customFormat="1">
      <c r="A23" s="39"/>
      <c r="B23" s="45"/>
      <c r="C23" s="306" t="s">
        <v>270</v>
      </c>
      <c r="D23" s="306" t="s">
        <v>271</v>
      </c>
      <c r="E23" s="18" t="s">
        <v>158</v>
      </c>
      <c r="F23" s="307">
        <v>9.0719999999999992</v>
      </c>
      <c r="G23" s="39"/>
      <c r="H23" s="45"/>
    </row>
    <row r="24" s="2" customFormat="1" ht="16.8" customHeight="1">
      <c r="A24" s="39"/>
      <c r="B24" s="45"/>
      <c r="C24" s="306" t="s">
        <v>276</v>
      </c>
      <c r="D24" s="306" t="s">
        <v>277</v>
      </c>
      <c r="E24" s="18" t="s">
        <v>278</v>
      </c>
      <c r="F24" s="307">
        <v>16.329000000000001</v>
      </c>
      <c r="G24" s="39"/>
      <c r="H24" s="45"/>
    </row>
    <row r="25" s="2" customFormat="1" ht="16.8" customHeight="1">
      <c r="A25" s="39"/>
      <c r="B25" s="45"/>
      <c r="C25" s="306" t="s">
        <v>287</v>
      </c>
      <c r="D25" s="306" t="s">
        <v>288</v>
      </c>
      <c r="E25" s="18" t="s">
        <v>158</v>
      </c>
      <c r="F25" s="307">
        <v>6.1440000000000001</v>
      </c>
      <c r="G25" s="39"/>
      <c r="H25" s="45"/>
    </row>
    <row r="26" s="2" customFormat="1" ht="16.8" customHeight="1">
      <c r="A26" s="39"/>
      <c r="B26" s="45"/>
      <c r="C26" s="306" t="s">
        <v>291</v>
      </c>
      <c r="D26" s="306" t="s">
        <v>292</v>
      </c>
      <c r="E26" s="18" t="s">
        <v>158</v>
      </c>
      <c r="F26" s="307">
        <v>2.4119999999999999</v>
      </c>
      <c r="G26" s="39"/>
      <c r="H26" s="45"/>
    </row>
    <row r="27" s="2" customFormat="1" ht="16.8" customHeight="1">
      <c r="A27" s="39"/>
      <c r="B27" s="45"/>
      <c r="C27" s="306" t="s">
        <v>301</v>
      </c>
      <c r="D27" s="306" t="s">
        <v>302</v>
      </c>
      <c r="E27" s="18" t="s">
        <v>158</v>
      </c>
      <c r="F27" s="307">
        <v>2.4119999999999999</v>
      </c>
      <c r="G27" s="39"/>
      <c r="H27" s="45"/>
    </row>
    <row r="28" s="2" customFormat="1" ht="16.8" customHeight="1">
      <c r="A28" s="39"/>
      <c r="B28" s="45"/>
      <c r="C28" s="306" t="s">
        <v>392</v>
      </c>
      <c r="D28" s="306" t="s">
        <v>393</v>
      </c>
      <c r="E28" s="18" t="s">
        <v>158</v>
      </c>
      <c r="F28" s="307">
        <v>0.80400000000000005</v>
      </c>
      <c r="G28" s="39"/>
      <c r="H28" s="45"/>
    </row>
    <row r="29" s="2" customFormat="1" ht="16.8" customHeight="1">
      <c r="A29" s="39"/>
      <c r="B29" s="45"/>
      <c r="C29" s="306" t="s">
        <v>408</v>
      </c>
      <c r="D29" s="306" t="s">
        <v>409</v>
      </c>
      <c r="E29" s="18" t="s">
        <v>158</v>
      </c>
      <c r="F29" s="307">
        <v>0.60299999999999998</v>
      </c>
      <c r="G29" s="39"/>
      <c r="H29" s="45"/>
    </row>
    <row r="30" s="2" customFormat="1" ht="16.8" customHeight="1">
      <c r="A30" s="39"/>
      <c r="B30" s="45"/>
      <c r="C30" s="306" t="s">
        <v>414</v>
      </c>
      <c r="D30" s="306" t="s">
        <v>415</v>
      </c>
      <c r="E30" s="18" t="s">
        <v>278</v>
      </c>
      <c r="F30" s="307">
        <v>0.016</v>
      </c>
      <c r="G30" s="39"/>
      <c r="H30" s="45"/>
    </row>
    <row r="31" s="2" customFormat="1" ht="16.8" customHeight="1">
      <c r="A31" s="39"/>
      <c r="B31" s="45"/>
      <c r="C31" s="306" t="s">
        <v>888</v>
      </c>
      <c r="D31" s="306" t="s">
        <v>889</v>
      </c>
      <c r="E31" s="18" t="s">
        <v>131</v>
      </c>
      <c r="F31" s="307">
        <v>8.0999999999999996</v>
      </c>
      <c r="G31" s="39"/>
      <c r="H31" s="45"/>
    </row>
    <row r="32" s="2" customFormat="1">
      <c r="A32" s="39"/>
      <c r="B32" s="45"/>
      <c r="C32" s="306" t="s">
        <v>663</v>
      </c>
      <c r="D32" s="306" t="s">
        <v>664</v>
      </c>
      <c r="E32" s="18" t="s">
        <v>158</v>
      </c>
      <c r="F32" s="307">
        <v>3.4830000000000001</v>
      </c>
      <c r="G32" s="39"/>
      <c r="H32" s="45"/>
    </row>
    <row r="33" s="2" customFormat="1" ht="16.8" customHeight="1">
      <c r="A33" s="39"/>
      <c r="B33" s="45"/>
      <c r="C33" s="302" t="s">
        <v>94</v>
      </c>
      <c r="D33" s="303" t="s">
        <v>95</v>
      </c>
      <c r="E33" s="304" t="s">
        <v>96</v>
      </c>
      <c r="F33" s="305">
        <v>122.90000000000001</v>
      </c>
      <c r="G33" s="39"/>
      <c r="H33" s="45"/>
    </row>
    <row r="34" s="2" customFormat="1" ht="16.8" customHeight="1">
      <c r="A34" s="39"/>
      <c r="B34" s="45"/>
      <c r="C34" s="306" t="s">
        <v>1</v>
      </c>
      <c r="D34" s="306" t="s">
        <v>563</v>
      </c>
      <c r="E34" s="18" t="s">
        <v>1</v>
      </c>
      <c r="F34" s="307">
        <v>18.5</v>
      </c>
      <c r="G34" s="39"/>
      <c r="H34" s="45"/>
    </row>
    <row r="35" s="2" customFormat="1" ht="16.8" customHeight="1">
      <c r="A35" s="39"/>
      <c r="B35" s="45"/>
      <c r="C35" s="306" t="s">
        <v>1</v>
      </c>
      <c r="D35" s="306" t="s">
        <v>2033</v>
      </c>
      <c r="E35" s="18" t="s">
        <v>1</v>
      </c>
      <c r="F35" s="307">
        <v>10.75</v>
      </c>
      <c r="G35" s="39"/>
      <c r="H35" s="45"/>
    </row>
    <row r="36" s="2" customFormat="1" ht="16.8" customHeight="1">
      <c r="A36" s="39"/>
      <c r="B36" s="45"/>
      <c r="C36" s="306" t="s">
        <v>1</v>
      </c>
      <c r="D36" s="306" t="s">
        <v>2034</v>
      </c>
      <c r="E36" s="18" t="s">
        <v>1</v>
      </c>
      <c r="F36" s="307">
        <v>13.800000000000001</v>
      </c>
      <c r="G36" s="39"/>
      <c r="H36" s="45"/>
    </row>
    <row r="37" s="2" customFormat="1" ht="16.8" customHeight="1">
      <c r="A37" s="39"/>
      <c r="B37" s="45"/>
      <c r="C37" s="306" t="s">
        <v>1</v>
      </c>
      <c r="D37" s="306" t="s">
        <v>2035</v>
      </c>
      <c r="E37" s="18" t="s">
        <v>1</v>
      </c>
      <c r="F37" s="307">
        <v>6.7999999999999998</v>
      </c>
      <c r="G37" s="39"/>
      <c r="H37" s="45"/>
    </row>
    <row r="38" s="2" customFormat="1" ht="16.8" customHeight="1">
      <c r="A38" s="39"/>
      <c r="B38" s="45"/>
      <c r="C38" s="306" t="s">
        <v>1</v>
      </c>
      <c r="D38" s="306" t="s">
        <v>2036</v>
      </c>
      <c r="E38" s="18" t="s">
        <v>1</v>
      </c>
      <c r="F38" s="307">
        <v>4.2999999999999998</v>
      </c>
      <c r="G38" s="39"/>
      <c r="H38" s="45"/>
    </row>
    <row r="39" s="2" customFormat="1" ht="16.8" customHeight="1">
      <c r="A39" s="39"/>
      <c r="B39" s="45"/>
      <c r="C39" s="306" t="s">
        <v>1</v>
      </c>
      <c r="D39" s="306" t="s">
        <v>564</v>
      </c>
      <c r="E39" s="18" t="s">
        <v>1</v>
      </c>
      <c r="F39" s="307">
        <v>10.699999999999999</v>
      </c>
      <c r="G39" s="39"/>
      <c r="H39" s="45"/>
    </row>
    <row r="40" s="2" customFormat="1" ht="16.8" customHeight="1">
      <c r="A40" s="39"/>
      <c r="B40" s="45"/>
      <c r="C40" s="306" t="s">
        <v>1</v>
      </c>
      <c r="D40" s="306" t="s">
        <v>565</v>
      </c>
      <c r="E40" s="18" t="s">
        <v>1</v>
      </c>
      <c r="F40" s="307">
        <v>17.899999999999999</v>
      </c>
      <c r="G40" s="39"/>
      <c r="H40" s="45"/>
    </row>
    <row r="41" s="2" customFormat="1" ht="16.8" customHeight="1">
      <c r="A41" s="39"/>
      <c r="B41" s="45"/>
      <c r="C41" s="306" t="s">
        <v>1</v>
      </c>
      <c r="D41" s="306" t="s">
        <v>566</v>
      </c>
      <c r="E41" s="18" t="s">
        <v>1</v>
      </c>
      <c r="F41" s="307">
        <v>17.199999999999999</v>
      </c>
      <c r="G41" s="39"/>
      <c r="H41" s="45"/>
    </row>
    <row r="42" s="2" customFormat="1" ht="16.8" customHeight="1">
      <c r="A42" s="39"/>
      <c r="B42" s="45"/>
      <c r="C42" s="306" t="s">
        <v>1</v>
      </c>
      <c r="D42" s="306" t="s">
        <v>567</v>
      </c>
      <c r="E42" s="18" t="s">
        <v>1</v>
      </c>
      <c r="F42" s="307">
        <v>22.949999999999999</v>
      </c>
      <c r="G42" s="39"/>
      <c r="H42" s="45"/>
    </row>
    <row r="43" s="2" customFormat="1" ht="16.8" customHeight="1">
      <c r="A43" s="39"/>
      <c r="B43" s="45"/>
      <c r="C43" s="306" t="s">
        <v>94</v>
      </c>
      <c r="D43" s="306" t="s">
        <v>244</v>
      </c>
      <c r="E43" s="18" t="s">
        <v>1</v>
      </c>
      <c r="F43" s="307">
        <v>122.90000000000001</v>
      </c>
      <c r="G43" s="39"/>
      <c r="H43" s="45"/>
    </row>
    <row r="44" s="2" customFormat="1" ht="16.8" customHeight="1">
      <c r="A44" s="39"/>
      <c r="B44" s="45"/>
      <c r="C44" s="308" t="s">
        <v>2499</v>
      </c>
      <c r="D44" s="39"/>
      <c r="E44" s="39"/>
      <c r="F44" s="39"/>
      <c r="G44" s="39"/>
      <c r="H44" s="45"/>
    </row>
    <row r="45" s="2" customFormat="1" ht="16.8" customHeight="1">
      <c r="A45" s="39"/>
      <c r="B45" s="45"/>
      <c r="C45" s="306" t="s">
        <v>2030</v>
      </c>
      <c r="D45" s="306" t="s">
        <v>2031</v>
      </c>
      <c r="E45" s="18" t="s">
        <v>96</v>
      </c>
      <c r="F45" s="307">
        <v>122.90000000000001</v>
      </c>
      <c r="G45" s="39"/>
      <c r="H45" s="45"/>
    </row>
    <row r="46" s="2" customFormat="1" ht="16.8" customHeight="1">
      <c r="A46" s="39"/>
      <c r="B46" s="45"/>
      <c r="C46" s="306" t="s">
        <v>2079</v>
      </c>
      <c r="D46" s="306" t="s">
        <v>2080</v>
      </c>
      <c r="E46" s="18" t="s">
        <v>96</v>
      </c>
      <c r="F46" s="307">
        <v>122.90000000000001</v>
      </c>
      <c r="G46" s="39"/>
      <c r="H46" s="45"/>
    </row>
    <row r="47" s="2" customFormat="1" ht="16.8" customHeight="1">
      <c r="A47" s="39"/>
      <c r="B47" s="45"/>
      <c r="C47" s="302" t="s">
        <v>99</v>
      </c>
      <c r="D47" s="303" t="s">
        <v>1</v>
      </c>
      <c r="E47" s="304" t="s">
        <v>1</v>
      </c>
      <c r="F47" s="305">
        <v>12</v>
      </c>
      <c r="G47" s="39"/>
      <c r="H47" s="45"/>
    </row>
    <row r="48" s="2" customFormat="1" ht="16.8" customHeight="1">
      <c r="A48" s="39"/>
      <c r="B48" s="45"/>
      <c r="C48" s="306" t="s">
        <v>1</v>
      </c>
      <c r="D48" s="306" t="s">
        <v>243</v>
      </c>
      <c r="E48" s="18" t="s">
        <v>1</v>
      </c>
      <c r="F48" s="307">
        <v>12</v>
      </c>
      <c r="G48" s="39"/>
      <c r="H48" s="45"/>
    </row>
    <row r="49" s="2" customFormat="1" ht="16.8" customHeight="1">
      <c r="A49" s="39"/>
      <c r="B49" s="45"/>
      <c r="C49" s="306" t="s">
        <v>99</v>
      </c>
      <c r="D49" s="306" t="s">
        <v>244</v>
      </c>
      <c r="E49" s="18" t="s">
        <v>1</v>
      </c>
      <c r="F49" s="307">
        <v>12</v>
      </c>
      <c r="G49" s="39"/>
      <c r="H49" s="45"/>
    </row>
    <row r="50" s="2" customFormat="1" ht="16.8" customHeight="1">
      <c r="A50" s="39"/>
      <c r="B50" s="45"/>
      <c r="C50" s="308" t="s">
        <v>2499</v>
      </c>
      <c r="D50" s="39"/>
      <c r="E50" s="39"/>
      <c r="F50" s="39"/>
      <c r="G50" s="39"/>
      <c r="H50" s="45"/>
    </row>
    <row r="51" s="2" customFormat="1" ht="16.8" customHeight="1">
      <c r="A51" s="39"/>
      <c r="B51" s="45"/>
      <c r="C51" s="306" t="s">
        <v>237</v>
      </c>
      <c r="D51" s="306" t="s">
        <v>238</v>
      </c>
      <c r="E51" s="18" t="s">
        <v>131</v>
      </c>
      <c r="F51" s="307">
        <v>12</v>
      </c>
      <c r="G51" s="39"/>
      <c r="H51" s="45"/>
    </row>
    <row r="52" s="2" customFormat="1" ht="16.8" customHeight="1">
      <c r="A52" s="39"/>
      <c r="B52" s="45"/>
      <c r="C52" s="306" t="s">
        <v>424</v>
      </c>
      <c r="D52" s="306" t="s">
        <v>425</v>
      </c>
      <c r="E52" s="18" t="s">
        <v>131</v>
      </c>
      <c r="F52" s="307">
        <v>26.640000000000001</v>
      </c>
      <c r="G52" s="39"/>
      <c r="H52" s="45"/>
    </row>
    <row r="53" s="2" customFormat="1" ht="16.8" customHeight="1">
      <c r="A53" s="39"/>
      <c r="B53" s="45"/>
      <c r="C53" s="306" t="s">
        <v>456</v>
      </c>
      <c r="D53" s="306" t="s">
        <v>457</v>
      </c>
      <c r="E53" s="18" t="s">
        <v>131</v>
      </c>
      <c r="F53" s="307">
        <v>12</v>
      </c>
      <c r="G53" s="39"/>
      <c r="H53" s="45"/>
    </row>
    <row r="54" s="2" customFormat="1" ht="16.8" customHeight="1">
      <c r="A54" s="39"/>
      <c r="B54" s="45"/>
      <c r="C54" s="302" t="s">
        <v>101</v>
      </c>
      <c r="D54" s="303" t="s">
        <v>1</v>
      </c>
      <c r="E54" s="304" t="s">
        <v>1</v>
      </c>
      <c r="F54" s="305">
        <v>4.0199999999999996</v>
      </c>
      <c r="G54" s="39"/>
      <c r="H54" s="45"/>
    </row>
    <row r="55" s="2" customFormat="1" ht="16.8" customHeight="1">
      <c r="A55" s="39"/>
      <c r="B55" s="45"/>
      <c r="C55" s="306" t="s">
        <v>1</v>
      </c>
      <c r="D55" s="306" t="s">
        <v>893</v>
      </c>
      <c r="E55" s="18" t="s">
        <v>1</v>
      </c>
      <c r="F55" s="307">
        <v>4.0199999999999996</v>
      </c>
      <c r="G55" s="39"/>
      <c r="H55" s="45"/>
    </row>
    <row r="56" s="2" customFormat="1" ht="16.8" customHeight="1">
      <c r="A56" s="39"/>
      <c r="B56" s="45"/>
      <c r="C56" s="306" t="s">
        <v>101</v>
      </c>
      <c r="D56" s="306" t="s">
        <v>250</v>
      </c>
      <c r="E56" s="18" t="s">
        <v>1</v>
      </c>
      <c r="F56" s="307">
        <v>4.0199999999999996</v>
      </c>
      <c r="G56" s="39"/>
      <c r="H56" s="45"/>
    </row>
    <row r="57" s="2" customFormat="1" ht="16.8" customHeight="1">
      <c r="A57" s="39"/>
      <c r="B57" s="45"/>
      <c r="C57" s="308" t="s">
        <v>2499</v>
      </c>
      <c r="D57" s="39"/>
      <c r="E57" s="39"/>
      <c r="F57" s="39"/>
      <c r="G57" s="39"/>
      <c r="H57" s="45"/>
    </row>
    <row r="58" s="2" customFormat="1" ht="16.8" customHeight="1">
      <c r="A58" s="39"/>
      <c r="B58" s="45"/>
      <c r="C58" s="306" t="s">
        <v>888</v>
      </c>
      <c r="D58" s="306" t="s">
        <v>889</v>
      </c>
      <c r="E58" s="18" t="s">
        <v>131</v>
      </c>
      <c r="F58" s="307">
        <v>8.0999999999999996</v>
      </c>
      <c r="G58" s="39"/>
      <c r="H58" s="45"/>
    </row>
    <row r="59" s="2" customFormat="1" ht="16.8" customHeight="1">
      <c r="A59" s="39"/>
      <c r="B59" s="45"/>
      <c r="C59" s="306" t="s">
        <v>945</v>
      </c>
      <c r="D59" s="306" t="s">
        <v>946</v>
      </c>
      <c r="E59" s="18" t="s">
        <v>131</v>
      </c>
      <c r="F59" s="307">
        <v>4.0199999999999996</v>
      </c>
      <c r="G59" s="39"/>
      <c r="H59" s="45"/>
    </row>
    <row r="60" s="2" customFormat="1">
      <c r="A60" s="39"/>
      <c r="B60" s="45"/>
      <c r="C60" s="306" t="s">
        <v>958</v>
      </c>
      <c r="D60" s="306" t="s">
        <v>959</v>
      </c>
      <c r="E60" s="18" t="s">
        <v>131</v>
      </c>
      <c r="F60" s="307">
        <v>4.0199999999999996</v>
      </c>
      <c r="G60" s="39"/>
      <c r="H60" s="45"/>
    </row>
    <row r="61" s="2" customFormat="1" ht="16.8" customHeight="1">
      <c r="A61" s="39"/>
      <c r="B61" s="45"/>
      <c r="C61" s="306" t="s">
        <v>901</v>
      </c>
      <c r="D61" s="306" t="s">
        <v>902</v>
      </c>
      <c r="E61" s="18" t="s">
        <v>278</v>
      </c>
      <c r="F61" s="307">
        <v>0.001</v>
      </c>
      <c r="G61" s="39"/>
      <c r="H61" s="45"/>
    </row>
    <row r="62" s="2" customFormat="1" ht="16.8" customHeight="1">
      <c r="A62" s="39"/>
      <c r="B62" s="45"/>
      <c r="C62" s="302" t="s">
        <v>103</v>
      </c>
      <c r="D62" s="303" t="s">
        <v>1</v>
      </c>
      <c r="E62" s="304" t="s">
        <v>1</v>
      </c>
      <c r="F62" s="305">
        <v>11.76</v>
      </c>
      <c r="G62" s="39"/>
      <c r="H62" s="45"/>
    </row>
    <row r="63" s="2" customFormat="1" ht="16.8" customHeight="1">
      <c r="A63" s="39"/>
      <c r="B63" s="45"/>
      <c r="C63" s="306" t="s">
        <v>1</v>
      </c>
      <c r="D63" s="306" t="s">
        <v>174</v>
      </c>
      <c r="E63" s="18" t="s">
        <v>1</v>
      </c>
      <c r="F63" s="307">
        <v>11.76</v>
      </c>
      <c r="G63" s="39"/>
      <c r="H63" s="45"/>
    </row>
    <row r="64" s="2" customFormat="1" ht="16.8" customHeight="1">
      <c r="A64" s="39"/>
      <c r="B64" s="45"/>
      <c r="C64" s="306" t="s">
        <v>103</v>
      </c>
      <c r="D64" s="306" t="s">
        <v>250</v>
      </c>
      <c r="E64" s="18" t="s">
        <v>1</v>
      </c>
      <c r="F64" s="307">
        <v>11.76</v>
      </c>
      <c r="G64" s="39"/>
      <c r="H64" s="45"/>
    </row>
    <row r="65" s="2" customFormat="1" ht="16.8" customHeight="1">
      <c r="A65" s="39"/>
      <c r="B65" s="45"/>
      <c r="C65" s="308" t="s">
        <v>2499</v>
      </c>
      <c r="D65" s="39"/>
      <c r="E65" s="39"/>
      <c r="F65" s="39"/>
      <c r="G65" s="39"/>
      <c r="H65" s="45"/>
    </row>
    <row r="66" s="2" customFormat="1" ht="16.8" customHeight="1">
      <c r="A66" s="39"/>
      <c r="B66" s="45"/>
      <c r="C66" s="306" t="s">
        <v>931</v>
      </c>
      <c r="D66" s="306" t="s">
        <v>932</v>
      </c>
      <c r="E66" s="18" t="s">
        <v>131</v>
      </c>
      <c r="F66" s="307">
        <v>11.76</v>
      </c>
      <c r="G66" s="39"/>
      <c r="H66" s="45"/>
    </row>
    <row r="67" s="2" customFormat="1" ht="16.8" customHeight="1">
      <c r="A67" s="39"/>
      <c r="B67" s="45"/>
      <c r="C67" s="306" t="s">
        <v>938</v>
      </c>
      <c r="D67" s="306" t="s">
        <v>939</v>
      </c>
      <c r="E67" s="18" t="s">
        <v>131</v>
      </c>
      <c r="F67" s="307">
        <v>11.76</v>
      </c>
      <c r="G67" s="39"/>
      <c r="H67" s="45"/>
    </row>
    <row r="68" s="2" customFormat="1" ht="16.8" customHeight="1">
      <c r="A68" s="39"/>
      <c r="B68" s="45"/>
      <c r="C68" s="302" t="s">
        <v>105</v>
      </c>
      <c r="D68" s="303" t="s">
        <v>1</v>
      </c>
      <c r="E68" s="304" t="s">
        <v>1</v>
      </c>
      <c r="F68" s="305">
        <v>4.0800000000000001</v>
      </c>
      <c r="G68" s="39"/>
      <c r="H68" s="45"/>
    </row>
    <row r="69" s="2" customFormat="1" ht="16.8" customHeight="1">
      <c r="A69" s="39"/>
      <c r="B69" s="45"/>
      <c r="C69" s="306" t="s">
        <v>1</v>
      </c>
      <c r="D69" s="306" t="s">
        <v>891</v>
      </c>
      <c r="E69" s="18" t="s">
        <v>1</v>
      </c>
      <c r="F69" s="307">
        <v>0</v>
      </c>
      <c r="G69" s="39"/>
      <c r="H69" s="45"/>
    </row>
    <row r="70" s="2" customFormat="1" ht="16.8" customHeight="1">
      <c r="A70" s="39"/>
      <c r="B70" s="45"/>
      <c r="C70" s="306" t="s">
        <v>1</v>
      </c>
      <c r="D70" s="306" t="s">
        <v>139</v>
      </c>
      <c r="E70" s="18" t="s">
        <v>1</v>
      </c>
      <c r="F70" s="307">
        <v>0.23999999999999999</v>
      </c>
      <c r="G70" s="39"/>
      <c r="H70" s="45"/>
    </row>
    <row r="71" s="2" customFormat="1" ht="16.8" customHeight="1">
      <c r="A71" s="39"/>
      <c r="B71" s="45"/>
      <c r="C71" s="306" t="s">
        <v>1</v>
      </c>
      <c r="D71" s="306" t="s">
        <v>136</v>
      </c>
      <c r="E71" s="18" t="s">
        <v>1</v>
      </c>
      <c r="F71" s="307">
        <v>0.95999999999999996</v>
      </c>
      <c r="G71" s="39"/>
      <c r="H71" s="45"/>
    </row>
    <row r="72" s="2" customFormat="1" ht="16.8" customHeight="1">
      <c r="A72" s="39"/>
      <c r="B72" s="45"/>
      <c r="C72" s="306" t="s">
        <v>1</v>
      </c>
      <c r="D72" s="306" t="s">
        <v>134</v>
      </c>
      <c r="E72" s="18" t="s">
        <v>1</v>
      </c>
      <c r="F72" s="307">
        <v>0</v>
      </c>
      <c r="G72" s="39"/>
      <c r="H72" s="45"/>
    </row>
    <row r="73" s="2" customFormat="1" ht="16.8" customHeight="1">
      <c r="A73" s="39"/>
      <c r="B73" s="45"/>
      <c r="C73" s="306" t="s">
        <v>1</v>
      </c>
      <c r="D73" s="306" t="s">
        <v>667</v>
      </c>
      <c r="E73" s="18" t="s">
        <v>1</v>
      </c>
      <c r="F73" s="307">
        <v>2.8799999999999999</v>
      </c>
      <c r="G73" s="39"/>
      <c r="H73" s="45"/>
    </row>
    <row r="74" s="2" customFormat="1" ht="16.8" customHeight="1">
      <c r="A74" s="39"/>
      <c r="B74" s="45"/>
      <c r="C74" s="306" t="s">
        <v>1</v>
      </c>
      <c r="D74" s="306" t="s">
        <v>892</v>
      </c>
      <c r="E74" s="18" t="s">
        <v>1</v>
      </c>
      <c r="F74" s="307">
        <v>0</v>
      </c>
      <c r="G74" s="39"/>
      <c r="H74" s="45"/>
    </row>
    <row r="75" s="2" customFormat="1" ht="16.8" customHeight="1">
      <c r="A75" s="39"/>
      <c r="B75" s="45"/>
      <c r="C75" s="306" t="s">
        <v>105</v>
      </c>
      <c r="D75" s="306" t="s">
        <v>250</v>
      </c>
      <c r="E75" s="18" t="s">
        <v>1</v>
      </c>
      <c r="F75" s="307">
        <v>4.0800000000000001</v>
      </c>
      <c r="G75" s="39"/>
      <c r="H75" s="45"/>
    </row>
    <row r="76" s="2" customFormat="1" ht="16.8" customHeight="1">
      <c r="A76" s="39"/>
      <c r="B76" s="45"/>
      <c r="C76" s="308" t="s">
        <v>2499</v>
      </c>
      <c r="D76" s="39"/>
      <c r="E76" s="39"/>
      <c r="F76" s="39"/>
      <c r="G76" s="39"/>
      <c r="H76" s="45"/>
    </row>
    <row r="77" s="2" customFormat="1" ht="16.8" customHeight="1">
      <c r="A77" s="39"/>
      <c r="B77" s="45"/>
      <c r="C77" s="306" t="s">
        <v>888</v>
      </c>
      <c r="D77" s="306" t="s">
        <v>889</v>
      </c>
      <c r="E77" s="18" t="s">
        <v>131</v>
      </c>
      <c r="F77" s="307">
        <v>8.0999999999999996</v>
      </c>
      <c r="G77" s="39"/>
      <c r="H77" s="45"/>
    </row>
    <row r="78" s="2" customFormat="1" ht="16.8" customHeight="1">
      <c r="A78" s="39"/>
      <c r="B78" s="45"/>
      <c r="C78" s="306" t="s">
        <v>922</v>
      </c>
      <c r="D78" s="306" t="s">
        <v>923</v>
      </c>
      <c r="E78" s="18" t="s">
        <v>131</v>
      </c>
      <c r="F78" s="307">
        <v>4.0800000000000001</v>
      </c>
      <c r="G78" s="39"/>
      <c r="H78" s="45"/>
    </row>
    <row r="79" s="2" customFormat="1">
      <c r="A79" s="39"/>
      <c r="B79" s="45"/>
      <c r="C79" s="306" t="s">
        <v>954</v>
      </c>
      <c r="D79" s="306" t="s">
        <v>955</v>
      </c>
      <c r="E79" s="18" t="s">
        <v>131</v>
      </c>
      <c r="F79" s="307">
        <v>4.0800000000000001</v>
      </c>
      <c r="G79" s="39"/>
      <c r="H79" s="45"/>
    </row>
    <row r="80" s="2" customFormat="1" ht="16.8" customHeight="1">
      <c r="A80" s="39"/>
      <c r="B80" s="45"/>
      <c r="C80" s="306" t="s">
        <v>895</v>
      </c>
      <c r="D80" s="306" t="s">
        <v>896</v>
      </c>
      <c r="E80" s="18" t="s">
        <v>897</v>
      </c>
      <c r="F80" s="307">
        <v>2.04</v>
      </c>
      <c r="G80" s="39"/>
      <c r="H80" s="45"/>
    </row>
    <row r="81" s="2" customFormat="1" ht="16.8" customHeight="1">
      <c r="A81" s="39"/>
      <c r="B81" s="45"/>
      <c r="C81" s="302" t="s">
        <v>108</v>
      </c>
      <c r="D81" s="303" t="s">
        <v>1</v>
      </c>
      <c r="E81" s="304" t="s">
        <v>1</v>
      </c>
      <c r="F81" s="305">
        <v>82.409999999999997</v>
      </c>
      <c r="G81" s="39"/>
      <c r="H81" s="45"/>
    </row>
    <row r="82" s="2" customFormat="1" ht="16.8" customHeight="1">
      <c r="A82" s="39"/>
      <c r="B82" s="45"/>
      <c r="C82" s="306" t="s">
        <v>1</v>
      </c>
      <c r="D82" s="306" t="s">
        <v>2128</v>
      </c>
      <c r="E82" s="18" t="s">
        <v>1</v>
      </c>
      <c r="F82" s="307">
        <v>82.409999999999997</v>
      </c>
      <c r="G82" s="39"/>
      <c r="H82" s="45"/>
    </row>
    <row r="83" s="2" customFormat="1" ht="16.8" customHeight="1">
      <c r="A83" s="39"/>
      <c r="B83" s="45"/>
      <c r="C83" s="306" t="s">
        <v>108</v>
      </c>
      <c r="D83" s="306" t="s">
        <v>244</v>
      </c>
      <c r="E83" s="18" t="s">
        <v>1</v>
      </c>
      <c r="F83" s="307">
        <v>82.409999999999997</v>
      </c>
      <c r="G83" s="39"/>
      <c r="H83" s="45"/>
    </row>
    <row r="84" s="2" customFormat="1" ht="16.8" customHeight="1">
      <c r="A84" s="39"/>
      <c r="B84" s="45"/>
      <c r="C84" s="308" t="s">
        <v>2499</v>
      </c>
      <c r="D84" s="39"/>
      <c r="E84" s="39"/>
      <c r="F84" s="39"/>
      <c r="G84" s="39"/>
      <c r="H84" s="45"/>
    </row>
    <row r="85" s="2" customFormat="1" ht="16.8" customHeight="1">
      <c r="A85" s="39"/>
      <c r="B85" s="45"/>
      <c r="C85" s="306" t="s">
        <v>2125</v>
      </c>
      <c r="D85" s="306" t="s">
        <v>2126</v>
      </c>
      <c r="E85" s="18" t="s">
        <v>131</v>
      </c>
      <c r="F85" s="307">
        <v>82.409999999999997</v>
      </c>
      <c r="G85" s="39"/>
      <c r="H85" s="45"/>
    </row>
    <row r="86" s="2" customFormat="1" ht="16.8" customHeight="1">
      <c r="A86" s="39"/>
      <c r="B86" s="45"/>
      <c r="C86" s="306" t="s">
        <v>2130</v>
      </c>
      <c r="D86" s="306" t="s">
        <v>2131</v>
      </c>
      <c r="E86" s="18" t="s">
        <v>131</v>
      </c>
      <c r="F86" s="307">
        <v>247.22999999999999</v>
      </c>
      <c r="G86" s="39"/>
      <c r="H86" s="45"/>
    </row>
    <row r="87" s="2" customFormat="1" ht="16.8" customHeight="1">
      <c r="A87" s="39"/>
      <c r="B87" s="45"/>
      <c r="C87" s="306" t="s">
        <v>2135</v>
      </c>
      <c r="D87" s="306" t="s">
        <v>2136</v>
      </c>
      <c r="E87" s="18" t="s">
        <v>131</v>
      </c>
      <c r="F87" s="307">
        <v>82.409999999999997</v>
      </c>
      <c r="G87" s="39"/>
      <c r="H87" s="45"/>
    </row>
    <row r="88" s="2" customFormat="1" ht="16.8" customHeight="1">
      <c r="A88" s="39"/>
      <c r="B88" s="45"/>
      <c r="C88" s="302" t="s">
        <v>111</v>
      </c>
      <c r="D88" s="303" t="s">
        <v>1</v>
      </c>
      <c r="E88" s="304" t="s">
        <v>1</v>
      </c>
      <c r="F88" s="305">
        <v>12</v>
      </c>
      <c r="G88" s="39"/>
      <c r="H88" s="45"/>
    </row>
    <row r="89" s="2" customFormat="1" ht="16.8" customHeight="1">
      <c r="A89" s="39"/>
      <c r="B89" s="45"/>
      <c r="C89" s="306" t="s">
        <v>1</v>
      </c>
      <c r="D89" s="306" t="s">
        <v>810</v>
      </c>
      <c r="E89" s="18" t="s">
        <v>1</v>
      </c>
      <c r="F89" s="307">
        <v>0</v>
      </c>
      <c r="G89" s="39"/>
      <c r="H89" s="45"/>
    </row>
    <row r="90" s="2" customFormat="1" ht="16.8" customHeight="1">
      <c r="A90" s="39"/>
      <c r="B90" s="45"/>
      <c r="C90" s="306" t="s">
        <v>1</v>
      </c>
      <c r="D90" s="306" t="s">
        <v>811</v>
      </c>
      <c r="E90" s="18" t="s">
        <v>1</v>
      </c>
      <c r="F90" s="307">
        <v>12</v>
      </c>
      <c r="G90" s="39"/>
      <c r="H90" s="45"/>
    </row>
    <row r="91" s="2" customFormat="1" ht="16.8" customHeight="1">
      <c r="A91" s="39"/>
      <c r="B91" s="45"/>
      <c r="C91" s="306" t="s">
        <v>111</v>
      </c>
      <c r="D91" s="306" t="s">
        <v>244</v>
      </c>
      <c r="E91" s="18" t="s">
        <v>1</v>
      </c>
      <c r="F91" s="307">
        <v>12</v>
      </c>
      <c r="G91" s="39"/>
      <c r="H91" s="45"/>
    </row>
    <row r="92" s="2" customFormat="1" ht="16.8" customHeight="1">
      <c r="A92" s="39"/>
      <c r="B92" s="45"/>
      <c r="C92" s="308" t="s">
        <v>2499</v>
      </c>
      <c r="D92" s="39"/>
      <c r="E92" s="39"/>
      <c r="F92" s="39"/>
      <c r="G92" s="39"/>
      <c r="H92" s="45"/>
    </row>
    <row r="93" s="2" customFormat="1" ht="16.8" customHeight="1">
      <c r="A93" s="39"/>
      <c r="B93" s="45"/>
      <c r="C93" s="306" t="s">
        <v>807</v>
      </c>
      <c r="D93" s="306" t="s">
        <v>808</v>
      </c>
      <c r="E93" s="18" t="s">
        <v>96</v>
      </c>
      <c r="F93" s="307">
        <v>12</v>
      </c>
      <c r="G93" s="39"/>
      <c r="H93" s="45"/>
    </row>
    <row r="94" s="2" customFormat="1" ht="16.8" customHeight="1">
      <c r="A94" s="39"/>
      <c r="B94" s="45"/>
      <c r="C94" s="306" t="s">
        <v>591</v>
      </c>
      <c r="D94" s="306" t="s">
        <v>592</v>
      </c>
      <c r="E94" s="18" t="s">
        <v>158</v>
      </c>
      <c r="F94" s="307">
        <v>0.029999999999999999</v>
      </c>
      <c r="G94" s="39"/>
      <c r="H94" s="45"/>
    </row>
    <row r="95" s="2" customFormat="1" ht="16.8" customHeight="1">
      <c r="A95" s="39"/>
      <c r="B95" s="45"/>
      <c r="C95" s="306" t="s">
        <v>617</v>
      </c>
      <c r="D95" s="306" t="s">
        <v>618</v>
      </c>
      <c r="E95" s="18" t="s">
        <v>131</v>
      </c>
      <c r="F95" s="307">
        <v>1.8</v>
      </c>
      <c r="G95" s="39"/>
      <c r="H95" s="45"/>
    </row>
    <row r="96" s="2" customFormat="1" ht="16.8" customHeight="1">
      <c r="A96" s="39"/>
      <c r="B96" s="45"/>
      <c r="C96" s="302" t="s">
        <v>112</v>
      </c>
      <c r="D96" s="303" t="s">
        <v>1</v>
      </c>
      <c r="E96" s="304" t="s">
        <v>1</v>
      </c>
      <c r="F96" s="305">
        <v>10.9</v>
      </c>
      <c r="G96" s="39"/>
      <c r="H96" s="45"/>
    </row>
    <row r="97" s="2" customFormat="1" ht="16.8" customHeight="1">
      <c r="A97" s="39"/>
      <c r="B97" s="45"/>
      <c r="C97" s="306" t="s">
        <v>1</v>
      </c>
      <c r="D97" s="306" t="s">
        <v>480</v>
      </c>
      <c r="E97" s="18" t="s">
        <v>1</v>
      </c>
      <c r="F97" s="307">
        <v>0</v>
      </c>
      <c r="G97" s="39"/>
      <c r="H97" s="45"/>
    </row>
    <row r="98" s="2" customFormat="1" ht="16.8" customHeight="1">
      <c r="A98" s="39"/>
      <c r="B98" s="45"/>
      <c r="C98" s="306" t="s">
        <v>1</v>
      </c>
      <c r="D98" s="306" t="s">
        <v>798</v>
      </c>
      <c r="E98" s="18" t="s">
        <v>1</v>
      </c>
      <c r="F98" s="307">
        <v>10.9</v>
      </c>
      <c r="G98" s="39"/>
      <c r="H98" s="45"/>
    </row>
    <row r="99" s="2" customFormat="1" ht="16.8" customHeight="1">
      <c r="A99" s="39"/>
      <c r="B99" s="45"/>
      <c r="C99" s="306" t="s">
        <v>112</v>
      </c>
      <c r="D99" s="306" t="s">
        <v>244</v>
      </c>
      <c r="E99" s="18" t="s">
        <v>1</v>
      </c>
      <c r="F99" s="307">
        <v>10.9</v>
      </c>
      <c r="G99" s="39"/>
      <c r="H99" s="45"/>
    </row>
    <row r="100" s="2" customFormat="1" ht="16.8" customHeight="1">
      <c r="A100" s="39"/>
      <c r="B100" s="45"/>
      <c r="C100" s="308" t="s">
        <v>2499</v>
      </c>
      <c r="D100" s="39"/>
      <c r="E100" s="39"/>
      <c r="F100" s="39"/>
      <c r="G100" s="39"/>
      <c r="H100" s="45"/>
    </row>
    <row r="101" s="2" customFormat="1" ht="16.8" customHeight="1">
      <c r="A101" s="39"/>
      <c r="B101" s="45"/>
      <c r="C101" s="306" t="s">
        <v>795</v>
      </c>
      <c r="D101" s="306" t="s">
        <v>796</v>
      </c>
      <c r="E101" s="18" t="s">
        <v>96</v>
      </c>
      <c r="F101" s="307">
        <v>10.9</v>
      </c>
      <c r="G101" s="39"/>
      <c r="H101" s="45"/>
    </row>
    <row r="102" s="2" customFormat="1" ht="16.8" customHeight="1">
      <c r="A102" s="39"/>
      <c r="B102" s="45"/>
      <c r="C102" s="306" t="s">
        <v>512</v>
      </c>
      <c r="D102" s="306" t="s">
        <v>513</v>
      </c>
      <c r="E102" s="18" t="s">
        <v>131</v>
      </c>
      <c r="F102" s="307">
        <v>63.734999999999999</v>
      </c>
      <c r="G102" s="39"/>
      <c r="H102" s="45"/>
    </row>
    <row r="103" s="2" customFormat="1" ht="16.8" customHeight="1">
      <c r="A103" s="39"/>
      <c r="B103" s="45"/>
      <c r="C103" s="302" t="s">
        <v>114</v>
      </c>
      <c r="D103" s="303" t="s">
        <v>1</v>
      </c>
      <c r="E103" s="304" t="s">
        <v>1</v>
      </c>
      <c r="F103" s="305">
        <v>414</v>
      </c>
      <c r="G103" s="39"/>
      <c r="H103" s="45"/>
    </row>
    <row r="104" s="2" customFormat="1" ht="16.8" customHeight="1">
      <c r="A104" s="39"/>
      <c r="B104" s="45"/>
      <c r="C104" s="306" t="s">
        <v>1</v>
      </c>
      <c r="D104" s="306" t="s">
        <v>782</v>
      </c>
      <c r="E104" s="18" t="s">
        <v>1</v>
      </c>
      <c r="F104" s="307">
        <v>0</v>
      </c>
      <c r="G104" s="39"/>
      <c r="H104" s="45"/>
    </row>
    <row r="105" s="2" customFormat="1" ht="16.8" customHeight="1">
      <c r="A105" s="39"/>
      <c r="B105" s="45"/>
      <c r="C105" s="306" t="s">
        <v>1</v>
      </c>
      <c r="D105" s="306" t="s">
        <v>783</v>
      </c>
      <c r="E105" s="18" t="s">
        <v>1</v>
      </c>
      <c r="F105" s="307">
        <v>32</v>
      </c>
      <c r="G105" s="39"/>
      <c r="H105" s="45"/>
    </row>
    <row r="106" s="2" customFormat="1" ht="16.8" customHeight="1">
      <c r="A106" s="39"/>
      <c r="B106" s="45"/>
      <c r="C106" s="306" t="s">
        <v>1</v>
      </c>
      <c r="D106" s="306" t="s">
        <v>784</v>
      </c>
      <c r="E106" s="18" t="s">
        <v>1</v>
      </c>
      <c r="F106" s="307">
        <v>36.5</v>
      </c>
      <c r="G106" s="39"/>
      <c r="H106" s="45"/>
    </row>
    <row r="107" s="2" customFormat="1" ht="16.8" customHeight="1">
      <c r="A107" s="39"/>
      <c r="B107" s="45"/>
      <c r="C107" s="306" t="s">
        <v>1</v>
      </c>
      <c r="D107" s="306" t="s">
        <v>785</v>
      </c>
      <c r="E107" s="18" t="s">
        <v>1</v>
      </c>
      <c r="F107" s="307">
        <v>51.100000000000001</v>
      </c>
      <c r="G107" s="39"/>
      <c r="H107" s="45"/>
    </row>
    <row r="108" s="2" customFormat="1" ht="16.8" customHeight="1">
      <c r="A108" s="39"/>
      <c r="B108" s="45"/>
      <c r="C108" s="306" t="s">
        <v>1</v>
      </c>
      <c r="D108" s="306" t="s">
        <v>786</v>
      </c>
      <c r="E108" s="18" t="s">
        <v>1</v>
      </c>
      <c r="F108" s="307">
        <v>98</v>
      </c>
      <c r="G108" s="39"/>
      <c r="H108" s="45"/>
    </row>
    <row r="109" s="2" customFormat="1">
      <c r="A109" s="39"/>
      <c r="B109" s="45"/>
      <c r="C109" s="306" t="s">
        <v>1</v>
      </c>
      <c r="D109" s="306" t="s">
        <v>787</v>
      </c>
      <c r="E109" s="18" t="s">
        <v>1</v>
      </c>
      <c r="F109" s="307">
        <v>54</v>
      </c>
      <c r="G109" s="39"/>
      <c r="H109" s="45"/>
    </row>
    <row r="110" s="2" customFormat="1">
      <c r="A110" s="39"/>
      <c r="B110" s="45"/>
      <c r="C110" s="306" t="s">
        <v>1</v>
      </c>
      <c r="D110" s="306" t="s">
        <v>788</v>
      </c>
      <c r="E110" s="18" t="s">
        <v>1</v>
      </c>
      <c r="F110" s="307">
        <v>54</v>
      </c>
      <c r="G110" s="39"/>
      <c r="H110" s="45"/>
    </row>
    <row r="111" s="2" customFormat="1" ht="16.8" customHeight="1">
      <c r="A111" s="39"/>
      <c r="B111" s="45"/>
      <c r="C111" s="306" t="s">
        <v>1</v>
      </c>
      <c r="D111" s="306" t="s">
        <v>790</v>
      </c>
      <c r="E111" s="18" t="s">
        <v>1</v>
      </c>
      <c r="F111" s="307">
        <v>60.100000000000001</v>
      </c>
      <c r="G111" s="39"/>
      <c r="H111" s="45"/>
    </row>
    <row r="112" s="2" customFormat="1" ht="16.8" customHeight="1">
      <c r="A112" s="39"/>
      <c r="B112" s="45"/>
      <c r="C112" s="306" t="s">
        <v>1</v>
      </c>
      <c r="D112" s="306" t="s">
        <v>791</v>
      </c>
      <c r="E112" s="18" t="s">
        <v>1</v>
      </c>
      <c r="F112" s="307">
        <v>17.699999999999999</v>
      </c>
      <c r="G112" s="39"/>
      <c r="H112" s="45"/>
    </row>
    <row r="113" s="2" customFormat="1" ht="16.8" customHeight="1">
      <c r="A113" s="39"/>
      <c r="B113" s="45"/>
      <c r="C113" s="306" t="s">
        <v>1</v>
      </c>
      <c r="D113" s="306" t="s">
        <v>792</v>
      </c>
      <c r="E113" s="18" t="s">
        <v>1</v>
      </c>
      <c r="F113" s="307">
        <v>10.6</v>
      </c>
      <c r="G113" s="39"/>
      <c r="H113" s="45"/>
    </row>
    <row r="114" s="2" customFormat="1" ht="16.8" customHeight="1">
      <c r="A114" s="39"/>
      <c r="B114" s="45"/>
      <c r="C114" s="306" t="s">
        <v>114</v>
      </c>
      <c r="D114" s="306" t="s">
        <v>244</v>
      </c>
      <c r="E114" s="18" t="s">
        <v>1</v>
      </c>
      <c r="F114" s="307">
        <v>414</v>
      </c>
      <c r="G114" s="39"/>
      <c r="H114" s="45"/>
    </row>
    <row r="115" s="2" customFormat="1" ht="16.8" customHeight="1">
      <c r="A115" s="39"/>
      <c r="B115" s="45"/>
      <c r="C115" s="308" t="s">
        <v>2499</v>
      </c>
      <c r="D115" s="39"/>
      <c r="E115" s="39"/>
      <c r="F115" s="39"/>
      <c r="G115" s="39"/>
      <c r="H115" s="45"/>
    </row>
    <row r="116" s="2" customFormat="1" ht="16.8" customHeight="1">
      <c r="A116" s="39"/>
      <c r="B116" s="45"/>
      <c r="C116" s="306" t="s">
        <v>779</v>
      </c>
      <c r="D116" s="306" t="s">
        <v>780</v>
      </c>
      <c r="E116" s="18" t="s">
        <v>96</v>
      </c>
      <c r="F116" s="307">
        <v>414</v>
      </c>
      <c r="G116" s="39"/>
      <c r="H116" s="45"/>
    </row>
    <row r="117" s="2" customFormat="1" ht="16.8" customHeight="1">
      <c r="A117" s="39"/>
      <c r="B117" s="45"/>
      <c r="C117" s="306" t="s">
        <v>512</v>
      </c>
      <c r="D117" s="306" t="s">
        <v>513</v>
      </c>
      <c r="E117" s="18" t="s">
        <v>131</v>
      </c>
      <c r="F117" s="307">
        <v>63.734999999999999</v>
      </c>
      <c r="G117" s="39"/>
      <c r="H117" s="45"/>
    </row>
    <row r="118" s="2" customFormat="1" ht="16.8" customHeight="1">
      <c r="A118" s="39"/>
      <c r="B118" s="45"/>
      <c r="C118" s="302" t="s">
        <v>117</v>
      </c>
      <c r="D118" s="303" t="s">
        <v>1</v>
      </c>
      <c r="E118" s="304" t="s">
        <v>1</v>
      </c>
      <c r="F118" s="305">
        <v>103.90000000000001</v>
      </c>
      <c r="G118" s="39"/>
      <c r="H118" s="45"/>
    </row>
    <row r="119" s="2" customFormat="1" ht="16.8" customHeight="1">
      <c r="A119" s="39"/>
      <c r="B119" s="45"/>
      <c r="C119" s="306" t="s">
        <v>1</v>
      </c>
      <c r="D119" s="306" t="s">
        <v>782</v>
      </c>
      <c r="E119" s="18" t="s">
        <v>1</v>
      </c>
      <c r="F119" s="307">
        <v>0</v>
      </c>
      <c r="G119" s="39"/>
      <c r="H119" s="45"/>
    </row>
    <row r="120" s="2" customFormat="1" ht="16.8" customHeight="1">
      <c r="A120" s="39"/>
      <c r="B120" s="45"/>
      <c r="C120" s="306" t="s">
        <v>1</v>
      </c>
      <c r="D120" s="306" t="s">
        <v>803</v>
      </c>
      <c r="E120" s="18" t="s">
        <v>1</v>
      </c>
      <c r="F120" s="307">
        <v>67.5</v>
      </c>
      <c r="G120" s="39"/>
      <c r="H120" s="45"/>
    </row>
    <row r="121" s="2" customFormat="1" ht="16.8" customHeight="1">
      <c r="A121" s="39"/>
      <c r="B121" s="45"/>
      <c r="C121" s="306" t="s">
        <v>1</v>
      </c>
      <c r="D121" s="306" t="s">
        <v>804</v>
      </c>
      <c r="E121" s="18" t="s">
        <v>1</v>
      </c>
      <c r="F121" s="307">
        <v>18.399999999999999</v>
      </c>
      <c r="G121" s="39"/>
      <c r="H121" s="45"/>
    </row>
    <row r="122" s="2" customFormat="1" ht="16.8" customHeight="1">
      <c r="A122" s="39"/>
      <c r="B122" s="45"/>
      <c r="C122" s="306" t="s">
        <v>1</v>
      </c>
      <c r="D122" s="306" t="s">
        <v>805</v>
      </c>
      <c r="E122" s="18" t="s">
        <v>1</v>
      </c>
      <c r="F122" s="307">
        <v>18</v>
      </c>
      <c r="G122" s="39"/>
      <c r="H122" s="45"/>
    </row>
    <row r="123" s="2" customFormat="1" ht="16.8" customHeight="1">
      <c r="A123" s="39"/>
      <c r="B123" s="45"/>
      <c r="C123" s="306" t="s">
        <v>117</v>
      </c>
      <c r="D123" s="306" t="s">
        <v>244</v>
      </c>
      <c r="E123" s="18" t="s">
        <v>1</v>
      </c>
      <c r="F123" s="307">
        <v>103.90000000000001</v>
      </c>
      <c r="G123" s="39"/>
      <c r="H123" s="45"/>
    </row>
    <row r="124" s="2" customFormat="1" ht="16.8" customHeight="1">
      <c r="A124" s="39"/>
      <c r="B124" s="45"/>
      <c r="C124" s="308" t="s">
        <v>2499</v>
      </c>
      <c r="D124" s="39"/>
      <c r="E124" s="39"/>
      <c r="F124" s="39"/>
      <c r="G124" s="39"/>
      <c r="H124" s="45"/>
    </row>
    <row r="125" s="2" customFormat="1" ht="16.8" customHeight="1">
      <c r="A125" s="39"/>
      <c r="B125" s="45"/>
      <c r="C125" s="306" t="s">
        <v>800</v>
      </c>
      <c r="D125" s="306" t="s">
        <v>801</v>
      </c>
      <c r="E125" s="18" t="s">
        <v>96</v>
      </c>
      <c r="F125" s="307">
        <v>103.90000000000001</v>
      </c>
      <c r="G125" s="39"/>
      <c r="H125" s="45"/>
    </row>
    <row r="126" s="2" customFormat="1" ht="16.8" customHeight="1">
      <c r="A126" s="39"/>
      <c r="B126" s="45"/>
      <c r="C126" s="306" t="s">
        <v>466</v>
      </c>
      <c r="D126" s="306" t="s">
        <v>467</v>
      </c>
      <c r="E126" s="18" t="s">
        <v>131</v>
      </c>
      <c r="F126" s="307">
        <v>15.585000000000001</v>
      </c>
      <c r="G126" s="39"/>
      <c r="H126" s="45"/>
    </row>
    <row r="127" s="2" customFormat="1" ht="16.8" customHeight="1">
      <c r="A127" s="39"/>
      <c r="B127" s="45"/>
      <c r="C127" s="302" t="s">
        <v>119</v>
      </c>
      <c r="D127" s="303" t="s">
        <v>1</v>
      </c>
      <c r="E127" s="304" t="s">
        <v>1</v>
      </c>
      <c r="F127" s="305">
        <v>3.6000000000000001</v>
      </c>
      <c r="G127" s="39"/>
      <c r="H127" s="45"/>
    </row>
    <row r="128" s="2" customFormat="1" ht="16.8" customHeight="1">
      <c r="A128" s="39"/>
      <c r="B128" s="45"/>
      <c r="C128" s="306" t="s">
        <v>1</v>
      </c>
      <c r="D128" s="306" t="s">
        <v>2217</v>
      </c>
      <c r="E128" s="18" t="s">
        <v>1</v>
      </c>
      <c r="F128" s="307">
        <v>3.6000000000000001</v>
      </c>
      <c r="G128" s="39"/>
      <c r="H128" s="45"/>
    </row>
    <row r="129" s="2" customFormat="1" ht="16.8" customHeight="1">
      <c r="A129" s="39"/>
      <c r="B129" s="45"/>
      <c r="C129" s="306" t="s">
        <v>119</v>
      </c>
      <c r="D129" s="306" t="s">
        <v>244</v>
      </c>
      <c r="E129" s="18" t="s">
        <v>1</v>
      </c>
      <c r="F129" s="307">
        <v>3.6000000000000001</v>
      </c>
      <c r="G129" s="39"/>
      <c r="H129" s="45"/>
    </row>
    <row r="130" s="2" customFormat="1" ht="16.8" customHeight="1">
      <c r="A130" s="39"/>
      <c r="B130" s="45"/>
      <c r="C130" s="308" t="s">
        <v>2499</v>
      </c>
      <c r="D130" s="39"/>
      <c r="E130" s="39"/>
      <c r="F130" s="39"/>
      <c r="G130" s="39"/>
      <c r="H130" s="45"/>
    </row>
    <row r="131" s="2" customFormat="1" ht="16.8" customHeight="1">
      <c r="A131" s="39"/>
      <c r="B131" s="45"/>
      <c r="C131" s="306" t="s">
        <v>2214</v>
      </c>
      <c r="D131" s="306" t="s">
        <v>2215</v>
      </c>
      <c r="E131" s="18" t="s">
        <v>131</v>
      </c>
      <c r="F131" s="307">
        <v>3.6000000000000001</v>
      </c>
      <c r="G131" s="39"/>
      <c r="H131" s="45"/>
    </row>
    <row r="132" s="2" customFormat="1" ht="16.8" customHeight="1">
      <c r="A132" s="39"/>
      <c r="B132" s="45"/>
      <c r="C132" s="306" t="s">
        <v>2224</v>
      </c>
      <c r="D132" s="306" t="s">
        <v>2225</v>
      </c>
      <c r="E132" s="18" t="s">
        <v>131</v>
      </c>
      <c r="F132" s="307">
        <v>3.6000000000000001</v>
      </c>
      <c r="G132" s="39"/>
      <c r="H132" s="45"/>
    </row>
    <row r="133" s="2" customFormat="1" ht="16.8" customHeight="1">
      <c r="A133" s="39"/>
      <c r="B133" s="45"/>
      <c r="C133" s="306" t="s">
        <v>2228</v>
      </c>
      <c r="D133" s="306" t="s">
        <v>2229</v>
      </c>
      <c r="E133" s="18" t="s">
        <v>131</v>
      </c>
      <c r="F133" s="307">
        <v>3.6000000000000001</v>
      </c>
      <c r="G133" s="39"/>
      <c r="H133" s="45"/>
    </row>
    <row r="134" s="2" customFormat="1" ht="16.8" customHeight="1">
      <c r="A134" s="39"/>
      <c r="B134" s="45"/>
      <c r="C134" s="306" t="s">
        <v>2232</v>
      </c>
      <c r="D134" s="306" t="s">
        <v>2233</v>
      </c>
      <c r="E134" s="18" t="s">
        <v>131</v>
      </c>
      <c r="F134" s="307">
        <v>3.6000000000000001</v>
      </c>
      <c r="G134" s="39"/>
      <c r="H134" s="45"/>
    </row>
    <row r="135" s="2" customFormat="1" ht="16.8" customHeight="1">
      <c r="A135" s="39"/>
      <c r="B135" s="45"/>
      <c r="C135" s="306" t="s">
        <v>2236</v>
      </c>
      <c r="D135" s="306" t="s">
        <v>2237</v>
      </c>
      <c r="E135" s="18" t="s">
        <v>131</v>
      </c>
      <c r="F135" s="307">
        <v>3.6000000000000001</v>
      </c>
      <c r="G135" s="39"/>
      <c r="H135" s="45"/>
    </row>
    <row r="136" s="2" customFormat="1" ht="16.8" customHeight="1">
      <c r="A136" s="39"/>
      <c r="B136" s="45"/>
      <c r="C136" s="306" t="s">
        <v>2240</v>
      </c>
      <c r="D136" s="306" t="s">
        <v>2241</v>
      </c>
      <c r="E136" s="18" t="s">
        <v>131</v>
      </c>
      <c r="F136" s="307">
        <v>3.6000000000000001</v>
      </c>
      <c r="G136" s="39"/>
      <c r="H136" s="45"/>
    </row>
    <row r="137" s="2" customFormat="1" ht="16.8" customHeight="1">
      <c r="A137" s="39"/>
      <c r="B137" s="45"/>
      <c r="C137" s="302" t="s">
        <v>2500</v>
      </c>
      <c r="D137" s="303" t="s">
        <v>1</v>
      </c>
      <c r="E137" s="304" t="s">
        <v>1</v>
      </c>
      <c r="F137" s="305">
        <v>11.76</v>
      </c>
      <c r="G137" s="39"/>
      <c r="H137" s="45"/>
    </row>
    <row r="138" s="2" customFormat="1" ht="16.8" customHeight="1">
      <c r="A138" s="39"/>
      <c r="B138" s="45"/>
      <c r="C138" s="302" t="s">
        <v>121</v>
      </c>
      <c r="D138" s="303" t="s">
        <v>1</v>
      </c>
      <c r="E138" s="304" t="s">
        <v>1</v>
      </c>
      <c r="F138" s="305">
        <v>105.86</v>
      </c>
      <c r="G138" s="39"/>
      <c r="H138" s="45"/>
    </row>
    <row r="139" s="2" customFormat="1" ht="16.8" customHeight="1">
      <c r="A139" s="39"/>
      <c r="B139" s="45"/>
      <c r="C139" s="306" t="s">
        <v>1</v>
      </c>
      <c r="D139" s="306" t="s">
        <v>2060</v>
      </c>
      <c r="E139" s="18" t="s">
        <v>1</v>
      </c>
      <c r="F139" s="307">
        <v>22.41</v>
      </c>
      <c r="G139" s="39"/>
      <c r="H139" s="45"/>
    </row>
    <row r="140" s="2" customFormat="1" ht="16.8" customHeight="1">
      <c r="A140" s="39"/>
      <c r="B140" s="45"/>
      <c r="C140" s="306" t="s">
        <v>1</v>
      </c>
      <c r="D140" s="306" t="s">
        <v>2061</v>
      </c>
      <c r="E140" s="18" t="s">
        <v>1</v>
      </c>
      <c r="F140" s="307">
        <v>4.7599999999999998</v>
      </c>
      <c r="G140" s="39"/>
      <c r="H140" s="45"/>
    </row>
    <row r="141" s="2" customFormat="1" ht="16.8" customHeight="1">
      <c r="A141" s="39"/>
      <c r="B141" s="45"/>
      <c r="C141" s="306" t="s">
        <v>1</v>
      </c>
      <c r="D141" s="306" t="s">
        <v>2062</v>
      </c>
      <c r="E141" s="18" t="s">
        <v>1</v>
      </c>
      <c r="F141" s="307">
        <v>6.4299999999999997</v>
      </c>
      <c r="G141" s="39"/>
      <c r="H141" s="45"/>
    </row>
    <row r="142" s="2" customFormat="1" ht="16.8" customHeight="1">
      <c r="A142" s="39"/>
      <c r="B142" s="45"/>
      <c r="C142" s="306" t="s">
        <v>1</v>
      </c>
      <c r="D142" s="306" t="s">
        <v>2063</v>
      </c>
      <c r="E142" s="18" t="s">
        <v>1</v>
      </c>
      <c r="F142" s="307">
        <v>3.8700000000000001</v>
      </c>
      <c r="G142" s="39"/>
      <c r="H142" s="45"/>
    </row>
    <row r="143" s="2" customFormat="1" ht="16.8" customHeight="1">
      <c r="A143" s="39"/>
      <c r="B143" s="45"/>
      <c r="C143" s="306" t="s">
        <v>1</v>
      </c>
      <c r="D143" s="306" t="s">
        <v>2064</v>
      </c>
      <c r="E143" s="18" t="s">
        <v>1</v>
      </c>
      <c r="F143" s="307">
        <v>1.44</v>
      </c>
      <c r="G143" s="39"/>
      <c r="H143" s="45"/>
    </row>
    <row r="144" s="2" customFormat="1" ht="16.8" customHeight="1">
      <c r="A144" s="39"/>
      <c r="B144" s="45"/>
      <c r="C144" s="306" t="s">
        <v>1</v>
      </c>
      <c r="D144" s="306" t="s">
        <v>2065</v>
      </c>
      <c r="E144" s="18" t="s">
        <v>1</v>
      </c>
      <c r="F144" s="307">
        <v>8.9700000000000006</v>
      </c>
      <c r="G144" s="39"/>
      <c r="H144" s="45"/>
    </row>
    <row r="145" s="2" customFormat="1" ht="16.8" customHeight="1">
      <c r="A145" s="39"/>
      <c r="B145" s="45"/>
      <c r="C145" s="306" t="s">
        <v>1</v>
      </c>
      <c r="D145" s="306" t="s">
        <v>2066</v>
      </c>
      <c r="E145" s="18" t="s">
        <v>1</v>
      </c>
      <c r="F145" s="307">
        <v>26.010000000000002</v>
      </c>
      <c r="G145" s="39"/>
      <c r="H145" s="45"/>
    </row>
    <row r="146" s="2" customFormat="1" ht="16.8" customHeight="1">
      <c r="A146" s="39"/>
      <c r="B146" s="45"/>
      <c r="C146" s="306" t="s">
        <v>1</v>
      </c>
      <c r="D146" s="306" t="s">
        <v>2067</v>
      </c>
      <c r="E146" s="18" t="s">
        <v>1</v>
      </c>
      <c r="F146" s="307">
        <v>17.690000000000001</v>
      </c>
      <c r="G146" s="39"/>
      <c r="H146" s="45"/>
    </row>
    <row r="147" s="2" customFormat="1" ht="16.8" customHeight="1">
      <c r="A147" s="39"/>
      <c r="B147" s="45"/>
      <c r="C147" s="306" t="s">
        <v>1</v>
      </c>
      <c r="D147" s="306" t="s">
        <v>2068</v>
      </c>
      <c r="E147" s="18" t="s">
        <v>1</v>
      </c>
      <c r="F147" s="307">
        <v>14.279999999999999</v>
      </c>
      <c r="G147" s="39"/>
      <c r="H147" s="45"/>
    </row>
    <row r="148" s="2" customFormat="1" ht="16.8" customHeight="1">
      <c r="A148" s="39"/>
      <c r="B148" s="45"/>
      <c r="C148" s="306" t="s">
        <v>121</v>
      </c>
      <c r="D148" s="306" t="s">
        <v>244</v>
      </c>
      <c r="E148" s="18" t="s">
        <v>1</v>
      </c>
      <c r="F148" s="307">
        <v>105.86</v>
      </c>
      <c r="G148" s="39"/>
      <c r="H148" s="45"/>
    </row>
    <row r="149" s="2" customFormat="1" ht="16.8" customHeight="1">
      <c r="A149" s="39"/>
      <c r="B149" s="45"/>
      <c r="C149" s="308" t="s">
        <v>2499</v>
      </c>
      <c r="D149" s="39"/>
      <c r="E149" s="39"/>
      <c r="F149" s="39"/>
      <c r="G149" s="39"/>
      <c r="H149" s="45"/>
    </row>
    <row r="150" s="2" customFormat="1" ht="16.8" customHeight="1">
      <c r="A150" s="39"/>
      <c r="B150" s="45"/>
      <c r="C150" s="306" t="s">
        <v>2057</v>
      </c>
      <c r="D150" s="306" t="s">
        <v>2058</v>
      </c>
      <c r="E150" s="18" t="s">
        <v>131</v>
      </c>
      <c r="F150" s="307">
        <v>105.86</v>
      </c>
      <c r="G150" s="39"/>
      <c r="H150" s="45"/>
    </row>
    <row r="151" s="2" customFormat="1" ht="16.8" customHeight="1">
      <c r="A151" s="39"/>
      <c r="B151" s="45"/>
      <c r="C151" s="306" t="s">
        <v>2022</v>
      </c>
      <c r="D151" s="306" t="s">
        <v>2023</v>
      </c>
      <c r="E151" s="18" t="s">
        <v>131</v>
      </c>
      <c r="F151" s="307">
        <v>105.86</v>
      </c>
      <c r="G151" s="39"/>
      <c r="H151" s="45"/>
    </row>
    <row r="152" s="2" customFormat="1" ht="16.8" customHeight="1">
      <c r="A152" s="39"/>
      <c r="B152" s="45"/>
      <c r="C152" s="306" t="s">
        <v>2026</v>
      </c>
      <c r="D152" s="306" t="s">
        <v>2027</v>
      </c>
      <c r="E152" s="18" t="s">
        <v>131</v>
      </c>
      <c r="F152" s="307">
        <v>105.86</v>
      </c>
      <c r="G152" s="39"/>
      <c r="H152" s="45"/>
    </row>
    <row r="153" s="2" customFormat="1" ht="16.8" customHeight="1">
      <c r="A153" s="39"/>
      <c r="B153" s="45"/>
      <c r="C153" s="306" t="s">
        <v>2093</v>
      </c>
      <c r="D153" s="306" t="s">
        <v>2094</v>
      </c>
      <c r="E153" s="18" t="s">
        <v>131</v>
      </c>
      <c r="F153" s="307">
        <v>105.86</v>
      </c>
      <c r="G153" s="39"/>
      <c r="H153" s="45"/>
    </row>
    <row r="154" s="2" customFormat="1" ht="16.8" customHeight="1">
      <c r="A154" s="39"/>
      <c r="B154" s="45"/>
      <c r="C154" s="302" t="s">
        <v>123</v>
      </c>
      <c r="D154" s="303" t="s">
        <v>1</v>
      </c>
      <c r="E154" s="304" t="s">
        <v>1</v>
      </c>
      <c r="F154" s="305">
        <v>74.146000000000001</v>
      </c>
      <c r="G154" s="39"/>
      <c r="H154" s="45"/>
    </row>
    <row r="155" s="2" customFormat="1" ht="16.8" customHeight="1">
      <c r="A155" s="39"/>
      <c r="B155" s="45"/>
      <c r="C155" s="306" t="s">
        <v>1</v>
      </c>
      <c r="D155" s="306" t="s">
        <v>480</v>
      </c>
      <c r="E155" s="18" t="s">
        <v>1</v>
      </c>
      <c r="F155" s="307">
        <v>0</v>
      </c>
      <c r="G155" s="39"/>
      <c r="H155" s="45"/>
    </row>
    <row r="156" s="2" customFormat="1" ht="16.8" customHeight="1">
      <c r="A156" s="39"/>
      <c r="B156" s="45"/>
      <c r="C156" s="306" t="s">
        <v>1</v>
      </c>
      <c r="D156" s="306" t="s">
        <v>2273</v>
      </c>
      <c r="E156" s="18" t="s">
        <v>1</v>
      </c>
      <c r="F156" s="307">
        <v>2.8799999999999999</v>
      </c>
      <c r="G156" s="39"/>
      <c r="H156" s="45"/>
    </row>
    <row r="157" s="2" customFormat="1" ht="16.8" customHeight="1">
      <c r="A157" s="39"/>
      <c r="B157" s="45"/>
      <c r="C157" s="306" t="s">
        <v>1</v>
      </c>
      <c r="D157" s="306" t="s">
        <v>482</v>
      </c>
      <c r="E157" s="18" t="s">
        <v>1</v>
      </c>
      <c r="F157" s="307">
        <v>0</v>
      </c>
      <c r="G157" s="39"/>
      <c r="H157" s="45"/>
    </row>
    <row r="158" s="2" customFormat="1" ht="16.8" customHeight="1">
      <c r="A158" s="39"/>
      <c r="B158" s="45"/>
      <c r="C158" s="306" t="s">
        <v>1</v>
      </c>
      <c r="D158" s="306" t="s">
        <v>2274</v>
      </c>
      <c r="E158" s="18" t="s">
        <v>1</v>
      </c>
      <c r="F158" s="307">
        <v>2.7200000000000002</v>
      </c>
      <c r="G158" s="39"/>
      <c r="H158" s="45"/>
    </row>
    <row r="159" s="2" customFormat="1" ht="16.8" customHeight="1">
      <c r="A159" s="39"/>
      <c r="B159" s="45"/>
      <c r="C159" s="306" t="s">
        <v>1</v>
      </c>
      <c r="D159" s="306" t="s">
        <v>484</v>
      </c>
      <c r="E159" s="18" t="s">
        <v>1</v>
      </c>
      <c r="F159" s="307">
        <v>0</v>
      </c>
      <c r="G159" s="39"/>
      <c r="H159" s="45"/>
    </row>
    <row r="160" s="2" customFormat="1" ht="16.8" customHeight="1">
      <c r="A160" s="39"/>
      <c r="B160" s="45"/>
      <c r="C160" s="306" t="s">
        <v>1</v>
      </c>
      <c r="D160" s="306" t="s">
        <v>2275</v>
      </c>
      <c r="E160" s="18" t="s">
        <v>1</v>
      </c>
      <c r="F160" s="307">
        <v>7.6799999999999997</v>
      </c>
      <c r="G160" s="39"/>
      <c r="H160" s="45"/>
    </row>
    <row r="161" s="2" customFormat="1" ht="16.8" customHeight="1">
      <c r="A161" s="39"/>
      <c r="B161" s="45"/>
      <c r="C161" s="306" t="s">
        <v>1</v>
      </c>
      <c r="D161" s="306" t="s">
        <v>486</v>
      </c>
      <c r="E161" s="18" t="s">
        <v>1</v>
      </c>
      <c r="F161" s="307">
        <v>0</v>
      </c>
      <c r="G161" s="39"/>
      <c r="H161" s="45"/>
    </row>
    <row r="162" s="2" customFormat="1" ht="16.8" customHeight="1">
      <c r="A162" s="39"/>
      <c r="B162" s="45"/>
      <c r="C162" s="306" t="s">
        <v>1</v>
      </c>
      <c r="D162" s="306" t="s">
        <v>2276</v>
      </c>
      <c r="E162" s="18" t="s">
        <v>1</v>
      </c>
      <c r="F162" s="307">
        <v>11</v>
      </c>
      <c r="G162" s="39"/>
      <c r="H162" s="45"/>
    </row>
    <row r="163" s="2" customFormat="1" ht="16.8" customHeight="1">
      <c r="A163" s="39"/>
      <c r="B163" s="45"/>
      <c r="C163" s="306" t="s">
        <v>1</v>
      </c>
      <c r="D163" s="306" t="s">
        <v>2277</v>
      </c>
      <c r="E163" s="18" t="s">
        <v>1</v>
      </c>
      <c r="F163" s="307">
        <v>-4.7999999999999998</v>
      </c>
      <c r="G163" s="39"/>
      <c r="H163" s="45"/>
    </row>
    <row r="164" s="2" customFormat="1" ht="16.8" customHeight="1">
      <c r="A164" s="39"/>
      <c r="B164" s="45"/>
      <c r="C164" s="306" t="s">
        <v>1</v>
      </c>
      <c r="D164" s="306" t="s">
        <v>2278</v>
      </c>
      <c r="E164" s="18" t="s">
        <v>1</v>
      </c>
      <c r="F164" s="307">
        <v>0</v>
      </c>
      <c r="G164" s="39"/>
      <c r="H164" s="45"/>
    </row>
    <row r="165" s="2" customFormat="1" ht="16.8" customHeight="1">
      <c r="A165" s="39"/>
      <c r="B165" s="45"/>
      <c r="C165" s="306" t="s">
        <v>1</v>
      </c>
      <c r="D165" s="306" t="s">
        <v>2279</v>
      </c>
      <c r="E165" s="18" t="s">
        <v>1</v>
      </c>
      <c r="F165" s="307">
        <v>17.379999999999999</v>
      </c>
      <c r="G165" s="39"/>
      <c r="H165" s="45"/>
    </row>
    <row r="166" s="2" customFormat="1" ht="16.8" customHeight="1">
      <c r="A166" s="39"/>
      <c r="B166" s="45"/>
      <c r="C166" s="306" t="s">
        <v>1</v>
      </c>
      <c r="D166" s="306" t="s">
        <v>2280</v>
      </c>
      <c r="E166" s="18" t="s">
        <v>1</v>
      </c>
      <c r="F166" s="307">
        <v>0.35999999999999999</v>
      </c>
      <c r="G166" s="39"/>
      <c r="H166" s="45"/>
    </row>
    <row r="167" s="2" customFormat="1" ht="16.8" customHeight="1">
      <c r="A167" s="39"/>
      <c r="B167" s="45"/>
      <c r="C167" s="306" t="s">
        <v>1</v>
      </c>
      <c r="D167" s="306" t="s">
        <v>2281</v>
      </c>
      <c r="E167" s="18" t="s">
        <v>1</v>
      </c>
      <c r="F167" s="307">
        <v>-5</v>
      </c>
      <c r="G167" s="39"/>
      <c r="H167" s="45"/>
    </row>
    <row r="168" s="2" customFormat="1" ht="16.8" customHeight="1">
      <c r="A168" s="39"/>
      <c r="B168" s="45"/>
      <c r="C168" s="306" t="s">
        <v>1</v>
      </c>
      <c r="D168" s="306" t="s">
        <v>2282</v>
      </c>
      <c r="E168" s="18" t="s">
        <v>1</v>
      </c>
      <c r="F168" s="307">
        <v>0</v>
      </c>
      <c r="G168" s="39"/>
      <c r="H168" s="45"/>
    </row>
    <row r="169" s="2" customFormat="1" ht="16.8" customHeight="1">
      <c r="A169" s="39"/>
      <c r="B169" s="45"/>
      <c r="C169" s="306" t="s">
        <v>1</v>
      </c>
      <c r="D169" s="306" t="s">
        <v>2276</v>
      </c>
      <c r="E169" s="18" t="s">
        <v>1</v>
      </c>
      <c r="F169" s="307">
        <v>11</v>
      </c>
      <c r="G169" s="39"/>
      <c r="H169" s="45"/>
    </row>
    <row r="170" s="2" customFormat="1" ht="16.8" customHeight="1">
      <c r="A170" s="39"/>
      <c r="B170" s="45"/>
      <c r="C170" s="306" t="s">
        <v>1</v>
      </c>
      <c r="D170" s="306" t="s">
        <v>2277</v>
      </c>
      <c r="E170" s="18" t="s">
        <v>1</v>
      </c>
      <c r="F170" s="307">
        <v>-4.7999999999999998</v>
      </c>
      <c r="G170" s="39"/>
      <c r="H170" s="45"/>
    </row>
    <row r="171" s="2" customFormat="1" ht="16.8" customHeight="1">
      <c r="A171" s="39"/>
      <c r="B171" s="45"/>
      <c r="C171" s="306" t="s">
        <v>1</v>
      </c>
      <c r="D171" s="306" t="s">
        <v>2283</v>
      </c>
      <c r="E171" s="18" t="s">
        <v>1</v>
      </c>
      <c r="F171" s="307">
        <v>39.423999999999999</v>
      </c>
      <c r="G171" s="39"/>
      <c r="H171" s="45"/>
    </row>
    <row r="172" s="2" customFormat="1" ht="16.8" customHeight="1">
      <c r="A172" s="39"/>
      <c r="B172" s="45"/>
      <c r="C172" s="306" t="s">
        <v>1</v>
      </c>
      <c r="D172" s="306" t="s">
        <v>2284</v>
      </c>
      <c r="E172" s="18" t="s">
        <v>1</v>
      </c>
      <c r="F172" s="307">
        <v>-9.5999999999999996</v>
      </c>
      <c r="G172" s="39"/>
      <c r="H172" s="45"/>
    </row>
    <row r="173" s="2" customFormat="1" ht="16.8" customHeight="1">
      <c r="A173" s="39"/>
      <c r="B173" s="45"/>
      <c r="C173" s="306" t="s">
        <v>1</v>
      </c>
      <c r="D173" s="306" t="s">
        <v>2285</v>
      </c>
      <c r="E173" s="18" t="s">
        <v>1</v>
      </c>
      <c r="F173" s="307">
        <v>0</v>
      </c>
      <c r="G173" s="39"/>
      <c r="H173" s="45"/>
    </row>
    <row r="174" s="2" customFormat="1" ht="16.8" customHeight="1">
      <c r="A174" s="39"/>
      <c r="B174" s="45"/>
      <c r="C174" s="306" t="s">
        <v>1</v>
      </c>
      <c r="D174" s="306" t="s">
        <v>2286</v>
      </c>
      <c r="E174" s="18" t="s">
        <v>1</v>
      </c>
      <c r="F174" s="307">
        <v>5.8600000000000003</v>
      </c>
      <c r="G174" s="39"/>
      <c r="H174" s="45"/>
    </row>
    <row r="175" s="2" customFormat="1" ht="16.8" customHeight="1">
      <c r="A175" s="39"/>
      <c r="B175" s="45"/>
      <c r="C175" s="306" t="s">
        <v>1</v>
      </c>
      <c r="D175" s="306" t="s">
        <v>2287</v>
      </c>
      <c r="E175" s="18" t="s">
        <v>1</v>
      </c>
      <c r="F175" s="307">
        <v>-2.8700000000000001</v>
      </c>
      <c r="G175" s="39"/>
      <c r="H175" s="45"/>
    </row>
    <row r="176" s="2" customFormat="1" ht="16.8" customHeight="1">
      <c r="A176" s="39"/>
      <c r="B176" s="45"/>
      <c r="C176" s="306" t="s">
        <v>1</v>
      </c>
      <c r="D176" s="306" t="s">
        <v>2288</v>
      </c>
      <c r="E176" s="18" t="s">
        <v>1</v>
      </c>
      <c r="F176" s="307">
        <v>4.3470000000000004</v>
      </c>
      <c r="G176" s="39"/>
      <c r="H176" s="45"/>
    </row>
    <row r="177" s="2" customFormat="1" ht="16.8" customHeight="1">
      <c r="A177" s="39"/>
      <c r="B177" s="45"/>
      <c r="C177" s="306" t="s">
        <v>1</v>
      </c>
      <c r="D177" s="306" t="s">
        <v>2289</v>
      </c>
      <c r="E177" s="18" t="s">
        <v>1</v>
      </c>
      <c r="F177" s="307">
        <v>-1.4350000000000001</v>
      </c>
      <c r="G177" s="39"/>
      <c r="H177" s="45"/>
    </row>
    <row r="178" s="2" customFormat="1" ht="16.8" customHeight="1">
      <c r="A178" s="39"/>
      <c r="B178" s="45"/>
      <c r="C178" s="306" t="s">
        <v>123</v>
      </c>
      <c r="D178" s="306" t="s">
        <v>244</v>
      </c>
      <c r="E178" s="18" t="s">
        <v>1</v>
      </c>
      <c r="F178" s="307">
        <v>74.146000000000001</v>
      </c>
      <c r="G178" s="39"/>
      <c r="H178" s="45"/>
    </row>
    <row r="179" s="2" customFormat="1" ht="16.8" customHeight="1">
      <c r="A179" s="39"/>
      <c r="B179" s="45"/>
      <c r="C179" s="308" t="s">
        <v>2499</v>
      </c>
      <c r="D179" s="39"/>
      <c r="E179" s="39"/>
      <c r="F179" s="39"/>
      <c r="G179" s="39"/>
      <c r="H179" s="45"/>
    </row>
    <row r="180" s="2" customFormat="1">
      <c r="A180" s="39"/>
      <c r="B180" s="45"/>
      <c r="C180" s="306" t="s">
        <v>2270</v>
      </c>
      <c r="D180" s="306" t="s">
        <v>2271</v>
      </c>
      <c r="E180" s="18" t="s">
        <v>131</v>
      </c>
      <c r="F180" s="307">
        <v>74.146000000000001</v>
      </c>
      <c r="G180" s="39"/>
      <c r="H180" s="45"/>
    </row>
    <row r="181" s="2" customFormat="1" ht="16.8" customHeight="1">
      <c r="A181" s="39"/>
      <c r="B181" s="45"/>
      <c r="C181" s="306" t="s">
        <v>2254</v>
      </c>
      <c r="D181" s="306" t="s">
        <v>2255</v>
      </c>
      <c r="E181" s="18" t="s">
        <v>131</v>
      </c>
      <c r="F181" s="307">
        <v>74.146000000000001</v>
      </c>
      <c r="G181" s="39"/>
      <c r="H181" s="45"/>
    </row>
    <row r="182" s="2" customFormat="1" ht="16.8" customHeight="1">
      <c r="A182" s="39"/>
      <c r="B182" s="45"/>
      <c r="C182" s="306" t="s">
        <v>2258</v>
      </c>
      <c r="D182" s="306" t="s">
        <v>2259</v>
      </c>
      <c r="E182" s="18" t="s">
        <v>131</v>
      </c>
      <c r="F182" s="307">
        <v>74.146000000000001</v>
      </c>
      <c r="G182" s="39"/>
      <c r="H182" s="45"/>
    </row>
    <row r="183" s="2" customFormat="1" ht="16.8" customHeight="1">
      <c r="A183" s="39"/>
      <c r="B183" s="45"/>
      <c r="C183" s="306" t="s">
        <v>2262</v>
      </c>
      <c r="D183" s="306" t="s">
        <v>2263</v>
      </c>
      <c r="E183" s="18" t="s">
        <v>131</v>
      </c>
      <c r="F183" s="307">
        <v>74.146000000000001</v>
      </c>
      <c r="G183" s="39"/>
      <c r="H183" s="45"/>
    </row>
    <row r="184" s="2" customFormat="1" ht="16.8" customHeight="1">
      <c r="A184" s="39"/>
      <c r="B184" s="45"/>
      <c r="C184" s="306" t="s">
        <v>2266</v>
      </c>
      <c r="D184" s="306" t="s">
        <v>2267</v>
      </c>
      <c r="E184" s="18" t="s">
        <v>131</v>
      </c>
      <c r="F184" s="307">
        <v>74.146000000000001</v>
      </c>
      <c r="G184" s="39"/>
      <c r="H184" s="45"/>
    </row>
    <row r="185" s="2" customFormat="1" ht="16.8" customHeight="1">
      <c r="A185" s="39"/>
      <c r="B185" s="45"/>
      <c r="C185" s="306" t="s">
        <v>2329</v>
      </c>
      <c r="D185" s="306" t="s">
        <v>2330</v>
      </c>
      <c r="E185" s="18" t="s">
        <v>131</v>
      </c>
      <c r="F185" s="307">
        <v>74.146000000000001</v>
      </c>
      <c r="G185" s="39"/>
      <c r="H185" s="45"/>
    </row>
    <row r="186" s="2" customFormat="1" ht="16.8" customHeight="1">
      <c r="A186" s="39"/>
      <c r="B186" s="45"/>
      <c r="C186" s="306" t="s">
        <v>2291</v>
      </c>
      <c r="D186" s="306" t="s">
        <v>2292</v>
      </c>
      <c r="E186" s="18" t="s">
        <v>131</v>
      </c>
      <c r="F186" s="307">
        <v>81.561000000000007</v>
      </c>
      <c r="G186" s="39"/>
      <c r="H186" s="45"/>
    </row>
    <row r="187" s="2" customFormat="1" ht="16.8" customHeight="1">
      <c r="A187" s="39"/>
      <c r="B187" s="45"/>
      <c r="C187" s="302" t="s">
        <v>125</v>
      </c>
      <c r="D187" s="303" t="s">
        <v>1</v>
      </c>
      <c r="E187" s="304" t="s">
        <v>1</v>
      </c>
      <c r="F187" s="305">
        <v>5.6749999999999998</v>
      </c>
      <c r="G187" s="39"/>
      <c r="H187" s="45"/>
    </row>
    <row r="188" s="2" customFormat="1" ht="16.8" customHeight="1">
      <c r="A188" s="39"/>
      <c r="B188" s="45"/>
      <c r="C188" s="306" t="s">
        <v>1</v>
      </c>
      <c r="D188" s="306" t="s">
        <v>431</v>
      </c>
      <c r="E188" s="18" t="s">
        <v>1</v>
      </c>
      <c r="F188" s="307">
        <v>0</v>
      </c>
      <c r="G188" s="39"/>
      <c r="H188" s="45"/>
    </row>
    <row r="189" s="2" customFormat="1" ht="16.8" customHeight="1">
      <c r="A189" s="39"/>
      <c r="B189" s="45"/>
      <c r="C189" s="306" t="s">
        <v>1</v>
      </c>
      <c r="D189" s="306" t="s">
        <v>432</v>
      </c>
      <c r="E189" s="18" t="s">
        <v>1</v>
      </c>
      <c r="F189" s="307">
        <v>5.6749999999999998</v>
      </c>
      <c r="G189" s="39"/>
      <c r="H189" s="45"/>
    </row>
    <row r="190" s="2" customFormat="1" ht="16.8" customHeight="1">
      <c r="A190" s="39"/>
      <c r="B190" s="45"/>
      <c r="C190" s="306" t="s">
        <v>125</v>
      </c>
      <c r="D190" s="306" t="s">
        <v>244</v>
      </c>
      <c r="E190" s="18" t="s">
        <v>1</v>
      </c>
      <c r="F190" s="307">
        <v>5.6749999999999998</v>
      </c>
      <c r="G190" s="39"/>
      <c r="H190" s="45"/>
    </row>
    <row r="191" s="2" customFormat="1" ht="16.8" customHeight="1">
      <c r="A191" s="39"/>
      <c r="B191" s="45"/>
      <c r="C191" s="308" t="s">
        <v>2499</v>
      </c>
      <c r="D191" s="39"/>
      <c r="E191" s="39"/>
      <c r="F191" s="39"/>
      <c r="G191" s="39"/>
      <c r="H191" s="45"/>
    </row>
    <row r="192" s="2" customFormat="1">
      <c r="A192" s="39"/>
      <c r="B192" s="45"/>
      <c r="C192" s="306" t="s">
        <v>428</v>
      </c>
      <c r="D192" s="306" t="s">
        <v>429</v>
      </c>
      <c r="E192" s="18" t="s">
        <v>131</v>
      </c>
      <c r="F192" s="307">
        <v>5.6749999999999998</v>
      </c>
      <c r="G192" s="39"/>
      <c r="H192" s="45"/>
    </row>
    <row r="193" s="2" customFormat="1">
      <c r="A193" s="39"/>
      <c r="B193" s="45"/>
      <c r="C193" s="306" t="s">
        <v>434</v>
      </c>
      <c r="D193" s="306" t="s">
        <v>435</v>
      </c>
      <c r="E193" s="18" t="s">
        <v>131</v>
      </c>
      <c r="F193" s="307">
        <v>5.6749999999999998</v>
      </c>
      <c r="G193" s="39"/>
      <c r="H193" s="45"/>
    </row>
    <row r="194" s="2" customFormat="1" ht="16.8" customHeight="1">
      <c r="A194" s="39"/>
      <c r="B194" s="45"/>
      <c r="C194" s="306" t="s">
        <v>438</v>
      </c>
      <c r="D194" s="306" t="s">
        <v>439</v>
      </c>
      <c r="E194" s="18" t="s">
        <v>131</v>
      </c>
      <c r="F194" s="307">
        <v>5.6749999999999998</v>
      </c>
      <c r="G194" s="39"/>
      <c r="H194" s="45"/>
    </row>
    <row r="195" s="2" customFormat="1" ht="16.8" customHeight="1">
      <c r="A195" s="39"/>
      <c r="B195" s="45"/>
      <c r="C195" s="306" t="s">
        <v>442</v>
      </c>
      <c r="D195" s="306" t="s">
        <v>443</v>
      </c>
      <c r="E195" s="18" t="s">
        <v>131</v>
      </c>
      <c r="F195" s="307">
        <v>5.6749999999999998</v>
      </c>
      <c r="G195" s="39"/>
      <c r="H195" s="45"/>
    </row>
    <row r="196" s="2" customFormat="1" ht="16.8" customHeight="1">
      <c r="A196" s="39"/>
      <c r="B196" s="45"/>
      <c r="C196" s="302" t="s">
        <v>127</v>
      </c>
      <c r="D196" s="303" t="s">
        <v>1</v>
      </c>
      <c r="E196" s="304" t="s">
        <v>1</v>
      </c>
      <c r="F196" s="305">
        <v>3.7200000000000002</v>
      </c>
      <c r="G196" s="39"/>
      <c r="H196" s="45"/>
    </row>
    <row r="197" s="2" customFormat="1" ht="16.8" customHeight="1">
      <c r="A197" s="39"/>
      <c r="B197" s="45"/>
      <c r="C197" s="306" t="s">
        <v>1</v>
      </c>
      <c r="D197" s="306" t="s">
        <v>909</v>
      </c>
      <c r="E197" s="18" t="s">
        <v>1</v>
      </c>
      <c r="F197" s="307">
        <v>0</v>
      </c>
      <c r="G197" s="39"/>
      <c r="H197" s="45"/>
    </row>
    <row r="198" s="2" customFormat="1" ht="16.8" customHeight="1">
      <c r="A198" s="39"/>
      <c r="B198" s="45"/>
      <c r="C198" s="306" t="s">
        <v>1</v>
      </c>
      <c r="D198" s="306" t="s">
        <v>910</v>
      </c>
      <c r="E198" s="18" t="s">
        <v>1</v>
      </c>
      <c r="F198" s="307">
        <v>3.7200000000000002</v>
      </c>
      <c r="G198" s="39"/>
      <c r="H198" s="45"/>
    </row>
    <row r="199" s="2" customFormat="1" ht="16.8" customHeight="1">
      <c r="A199" s="39"/>
      <c r="B199" s="45"/>
      <c r="C199" s="306" t="s">
        <v>127</v>
      </c>
      <c r="D199" s="306" t="s">
        <v>250</v>
      </c>
      <c r="E199" s="18" t="s">
        <v>1</v>
      </c>
      <c r="F199" s="307">
        <v>3.7200000000000002</v>
      </c>
      <c r="G199" s="39"/>
      <c r="H199" s="45"/>
    </row>
    <row r="200" s="2" customFormat="1" ht="16.8" customHeight="1">
      <c r="A200" s="39"/>
      <c r="B200" s="45"/>
      <c r="C200" s="308" t="s">
        <v>2499</v>
      </c>
      <c r="D200" s="39"/>
      <c r="E200" s="39"/>
      <c r="F200" s="39"/>
      <c r="G200" s="39"/>
      <c r="H200" s="45"/>
    </row>
    <row r="201" s="2" customFormat="1" ht="16.8" customHeight="1">
      <c r="A201" s="39"/>
      <c r="B201" s="45"/>
      <c r="C201" s="306" t="s">
        <v>906</v>
      </c>
      <c r="D201" s="306" t="s">
        <v>907</v>
      </c>
      <c r="E201" s="18" t="s">
        <v>131</v>
      </c>
      <c r="F201" s="307">
        <v>3.7200000000000002</v>
      </c>
      <c r="G201" s="39"/>
      <c r="H201" s="45"/>
    </row>
    <row r="202" s="2" customFormat="1" ht="16.8" customHeight="1">
      <c r="A202" s="39"/>
      <c r="B202" s="45"/>
      <c r="C202" s="306" t="s">
        <v>917</v>
      </c>
      <c r="D202" s="306" t="s">
        <v>918</v>
      </c>
      <c r="E202" s="18" t="s">
        <v>96</v>
      </c>
      <c r="F202" s="307">
        <v>6.2000000000000002</v>
      </c>
      <c r="G202" s="39"/>
      <c r="H202" s="45"/>
    </row>
    <row r="203" s="2" customFormat="1" ht="16.8" customHeight="1">
      <c r="A203" s="39"/>
      <c r="B203" s="45"/>
      <c r="C203" s="306" t="s">
        <v>962</v>
      </c>
      <c r="D203" s="306" t="s">
        <v>963</v>
      </c>
      <c r="E203" s="18" t="s">
        <v>131</v>
      </c>
      <c r="F203" s="307">
        <v>3.7200000000000002</v>
      </c>
      <c r="G203" s="39"/>
      <c r="H203" s="45"/>
    </row>
    <row r="204" s="2" customFormat="1" ht="16.8" customHeight="1">
      <c r="A204" s="39"/>
      <c r="B204" s="45"/>
      <c r="C204" s="302" t="s">
        <v>129</v>
      </c>
      <c r="D204" s="303" t="s">
        <v>130</v>
      </c>
      <c r="E204" s="304" t="s">
        <v>131</v>
      </c>
      <c r="F204" s="305">
        <v>14.640000000000001</v>
      </c>
      <c r="G204" s="39"/>
      <c r="H204" s="45"/>
    </row>
    <row r="205" s="2" customFormat="1" ht="16.8" customHeight="1">
      <c r="A205" s="39"/>
      <c r="B205" s="45"/>
      <c r="C205" s="306" t="s">
        <v>1</v>
      </c>
      <c r="D205" s="306" t="s">
        <v>130</v>
      </c>
      <c r="E205" s="18" t="s">
        <v>1</v>
      </c>
      <c r="F205" s="307">
        <v>0</v>
      </c>
      <c r="G205" s="39"/>
      <c r="H205" s="45"/>
    </row>
    <row r="206" s="2" customFormat="1" ht="16.8" customHeight="1">
      <c r="A206" s="39"/>
      <c r="B206" s="45"/>
      <c r="C206" s="306" t="s">
        <v>1</v>
      </c>
      <c r="D206" s="306" t="s">
        <v>2501</v>
      </c>
      <c r="E206" s="18" t="s">
        <v>1</v>
      </c>
      <c r="F206" s="307">
        <v>14.640000000000001</v>
      </c>
      <c r="G206" s="39"/>
      <c r="H206" s="45"/>
    </row>
    <row r="207" s="2" customFormat="1" ht="16.8" customHeight="1">
      <c r="A207" s="39"/>
      <c r="B207" s="45"/>
      <c r="C207" s="306" t="s">
        <v>1</v>
      </c>
      <c r="D207" s="306" t="s">
        <v>244</v>
      </c>
      <c r="E207" s="18" t="s">
        <v>1</v>
      </c>
      <c r="F207" s="307">
        <v>14.640000000000001</v>
      </c>
      <c r="G207" s="39"/>
      <c r="H207" s="45"/>
    </row>
    <row r="208" s="2" customFormat="1" ht="16.8" customHeight="1">
      <c r="A208" s="39"/>
      <c r="B208" s="45"/>
      <c r="C208" s="308" t="s">
        <v>2499</v>
      </c>
      <c r="D208" s="39"/>
      <c r="E208" s="39"/>
      <c r="F208" s="39"/>
      <c r="G208" s="39"/>
      <c r="H208" s="45"/>
    </row>
    <row r="209" s="2" customFormat="1" ht="16.8" customHeight="1">
      <c r="A209" s="39"/>
      <c r="B209" s="45"/>
      <c r="C209" s="306" t="s">
        <v>264</v>
      </c>
      <c r="D209" s="306" t="s">
        <v>265</v>
      </c>
      <c r="E209" s="18" t="s">
        <v>158</v>
      </c>
      <c r="F209" s="307">
        <v>21.960000000000001</v>
      </c>
      <c r="G209" s="39"/>
      <c r="H209" s="45"/>
    </row>
    <row r="210" s="2" customFormat="1">
      <c r="A210" s="39"/>
      <c r="B210" s="45"/>
      <c r="C210" s="306" t="s">
        <v>270</v>
      </c>
      <c r="D210" s="306" t="s">
        <v>271</v>
      </c>
      <c r="E210" s="18" t="s">
        <v>158</v>
      </c>
      <c r="F210" s="307">
        <v>9.0719999999999992</v>
      </c>
      <c r="G210" s="39"/>
      <c r="H210" s="45"/>
    </row>
    <row r="211" s="2" customFormat="1" ht="16.8" customHeight="1">
      <c r="A211" s="39"/>
      <c r="B211" s="45"/>
      <c r="C211" s="306" t="s">
        <v>276</v>
      </c>
      <c r="D211" s="306" t="s">
        <v>277</v>
      </c>
      <c r="E211" s="18" t="s">
        <v>278</v>
      </c>
      <c r="F211" s="307">
        <v>16.329000000000001</v>
      </c>
      <c r="G211" s="39"/>
      <c r="H211" s="45"/>
    </row>
    <row r="212" s="2" customFormat="1" ht="16.8" customHeight="1">
      <c r="A212" s="39"/>
      <c r="B212" s="45"/>
      <c r="C212" s="306" t="s">
        <v>287</v>
      </c>
      <c r="D212" s="306" t="s">
        <v>288</v>
      </c>
      <c r="E212" s="18" t="s">
        <v>158</v>
      </c>
      <c r="F212" s="307">
        <v>6.1440000000000001</v>
      </c>
      <c r="G212" s="39"/>
      <c r="H212" s="45"/>
    </row>
    <row r="213" s="2" customFormat="1" ht="16.8" customHeight="1">
      <c r="A213" s="39"/>
      <c r="B213" s="45"/>
      <c r="C213" s="306" t="s">
        <v>313</v>
      </c>
      <c r="D213" s="306" t="s">
        <v>314</v>
      </c>
      <c r="E213" s="18" t="s">
        <v>131</v>
      </c>
      <c r="F213" s="307">
        <v>14.640000000000001</v>
      </c>
      <c r="G213" s="39"/>
      <c r="H213" s="45"/>
    </row>
    <row r="214" s="2" customFormat="1" ht="16.8" customHeight="1">
      <c r="A214" s="39"/>
      <c r="B214" s="45"/>
      <c r="C214" s="306" t="s">
        <v>424</v>
      </c>
      <c r="D214" s="306" t="s">
        <v>425</v>
      </c>
      <c r="E214" s="18" t="s">
        <v>131</v>
      </c>
      <c r="F214" s="307">
        <v>26.640000000000001</v>
      </c>
      <c r="G214" s="39"/>
      <c r="H214" s="45"/>
    </row>
    <row r="215" s="2" customFormat="1" ht="16.8" customHeight="1">
      <c r="A215" s="39"/>
      <c r="B215" s="45"/>
      <c r="C215" s="306" t="s">
        <v>446</v>
      </c>
      <c r="D215" s="306" t="s">
        <v>447</v>
      </c>
      <c r="E215" s="18" t="s">
        <v>131</v>
      </c>
      <c r="F215" s="307">
        <v>14.640000000000001</v>
      </c>
      <c r="G215" s="39"/>
      <c r="H215" s="45"/>
    </row>
    <row r="216" s="2" customFormat="1" ht="16.8" customHeight="1">
      <c r="A216" s="39"/>
      <c r="B216" s="45"/>
      <c r="C216" s="306" t="s">
        <v>450</v>
      </c>
      <c r="D216" s="306" t="s">
        <v>451</v>
      </c>
      <c r="E216" s="18" t="s">
        <v>131</v>
      </c>
      <c r="F216" s="307">
        <v>15.079000000000001</v>
      </c>
      <c r="G216" s="39"/>
      <c r="H216" s="45"/>
    </row>
    <row r="217" s="2" customFormat="1" ht="16.8" customHeight="1">
      <c r="A217" s="39"/>
      <c r="B217" s="45"/>
      <c r="C217" s="302" t="s">
        <v>133</v>
      </c>
      <c r="D217" s="303" t="s">
        <v>134</v>
      </c>
      <c r="E217" s="304" t="s">
        <v>131</v>
      </c>
      <c r="F217" s="305">
        <v>1.44</v>
      </c>
      <c r="G217" s="39"/>
      <c r="H217" s="45"/>
    </row>
    <row r="218" s="2" customFormat="1" ht="16.8" customHeight="1">
      <c r="A218" s="39"/>
      <c r="B218" s="45"/>
      <c r="C218" s="306" t="s">
        <v>1</v>
      </c>
      <c r="D218" s="306" t="s">
        <v>134</v>
      </c>
      <c r="E218" s="18" t="s">
        <v>1</v>
      </c>
      <c r="F218" s="307">
        <v>0</v>
      </c>
      <c r="G218" s="39"/>
      <c r="H218" s="45"/>
    </row>
    <row r="219" s="2" customFormat="1" ht="16.8" customHeight="1">
      <c r="A219" s="39"/>
      <c r="B219" s="45"/>
      <c r="C219" s="306" t="s">
        <v>1</v>
      </c>
      <c r="D219" s="306" t="s">
        <v>2502</v>
      </c>
      <c r="E219" s="18" t="s">
        <v>1</v>
      </c>
      <c r="F219" s="307">
        <v>1.44</v>
      </c>
      <c r="G219" s="39"/>
      <c r="H219" s="45"/>
    </row>
    <row r="220" s="2" customFormat="1" ht="16.8" customHeight="1">
      <c r="A220" s="39"/>
      <c r="B220" s="45"/>
      <c r="C220" s="306" t="s">
        <v>1</v>
      </c>
      <c r="D220" s="306" t="s">
        <v>244</v>
      </c>
      <c r="E220" s="18" t="s">
        <v>1</v>
      </c>
      <c r="F220" s="307">
        <v>1.44</v>
      </c>
      <c r="G220" s="39"/>
      <c r="H220" s="45"/>
    </row>
    <row r="221" s="2" customFormat="1" ht="16.8" customHeight="1">
      <c r="A221" s="39"/>
      <c r="B221" s="45"/>
      <c r="C221" s="308" t="s">
        <v>2499</v>
      </c>
      <c r="D221" s="39"/>
      <c r="E221" s="39"/>
      <c r="F221" s="39"/>
      <c r="G221" s="39"/>
      <c r="H221" s="45"/>
    </row>
    <row r="222" s="2" customFormat="1" ht="16.8" customHeight="1">
      <c r="A222" s="39"/>
      <c r="B222" s="45"/>
      <c r="C222" s="306" t="s">
        <v>398</v>
      </c>
      <c r="D222" s="306" t="s">
        <v>399</v>
      </c>
      <c r="E222" s="18" t="s">
        <v>158</v>
      </c>
      <c r="F222" s="307">
        <v>0.61199999999999999</v>
      </c>
      <c r="G222" s="39"/>
      <c r="H222" s="45"/>
    </row>
    <row r="223" s="2" customFormat="1" ht="16.8" customHeight="1">
      <c r="A223" s="39"/>
      <c r="B223" s="45"/>
      <c r="C223" s="306" t="s">
        <v>888</v>
      </c>
      <c r="D223" s="306" t="s">
        <v>889</v>
      </c>
      <c r="E223" s="18" t="s">
        <v>131</v>
      </c>
      <c r="F223" s="307">
        <v>8.0999999999999996</v>
      </c>
      <c r="G223" s="39"/>
      <c r="H223" s="45"/>
    </row>
    <row r="224" s="2" customFormat="1" ht="16.8" customHeight="1">
      <c r="A224" s="39"/>
      <c r="B224" s="45"/>
      <c r="C224" s="306" t="s">
        <v>1965</v>
      </c>
      <c r="D224" s="306" t="s">
        <v>1966</v>
      </c>
      <c r="E224" s="18" t="s">
        <v>131</v>
      </c>
      <c r="F224" s="307">
        <v>4.0800000000000001</v>
      </c>
      <c r="G224" s="39"/>
      <c r="H224" s="45"/>
    </row>
    <row r="225" s="2" customFormat="1">
      <c r="A225" s="39"/>
      <c r="B225" s="45"/>
      <c r="C225" s="306" t="s">
        <v>663</v>
      </c>
      <c r="D225" s="306" t="s">
        <v>664</v>
      </c>
      <c r="E225" s="18" t="s">
        <v>158</v>
      </c>
      <c r="F225" s="307">
        <v>3.4830000000000001</v>
      </c>
      <c r="G225" s="39"/>
      <c r="H225" s="45"/>
    </row>
    <row r="226" s="2" customFormat="1" ht="16.8" customHeight="1">
      <c r="A226" s="39"/>
      <c r="B226" s="45"/>
      <c r="C226" s="306" t="s">
        <v>1973</v>
      </c>
      <c r="D226" s="306" t="s">
        <v>1974</v>
      </c>
      <c r="E226" s="18" t="s">
        <v>131</v>
      </c>
      <c r="F226" s="307">
        <v>2.8799999999999999</v>
      </c>
      <c r="G226" s="39"/>
      <c r="H226" s="45"/>
    </row>
    <row r="227" s="2" customFormat="1" ht="16.8" customHeight="1">
      <c r="A227" s="39"/>
      <c r="B227" s="45"/>
      <c r="C227" s="302" t="s">
        <v>136</v>
      </c>
      <c r="D227" s="303" t="s">
        <v>137</v>
      </c>
      <c r="E227" s="304" t="s">
        <v>131</v>
      </c>
      <c r="F227" s="305">
        <v>0.95999999999999996</v>
      </c>
      <c r="G227" s="39"/>
      <c r="H227" s="45"/>
    </row>
    <row r="228" s="2" customFormat="1" ht="16.8" customHeight="1">
      <c r="A228" s="39"/>
      <c r="B228" s="45"/>
      <c r="C228" s="306" t="s">
        <v>1</v>
      </c>
      <c r="D228" s="306" t="s">
        <v>2503</v>
      </c>
      <c r="E228" s="18" t="s">
        <v>1</v>
      </c>
      <c r="F228" s="307">
        <v>0</v>
      </c>
      <c r="G228" s="39"/>
      <c r="H228" s="45"/>
    </row>
    <row r="229" s="2" customFormat="1" ht="16.8" customHeight="1">
      <c r="A229" s="39"/>
      <c r="B229" s="45"/>
      <c r="C229" s="306" t="s">
        <v>1</v>
      </c>
      <c r="D229" s="306" t="s">
        <v>2504</v>
      </c>
      <c r="E229" s="18" t="s">
        <v>1</v>
      </c>
      <c r="F229" s="307">
        <v>0.95999999999999996</v>
      </c>
      <c r="G229" s="39"/>
      <c r="H229" s="45"/>
    </row>
    <row r="230" s="2" customFormat="1" ht="16.8" customHeight="1">
      <c r="A230" s="39"/>
      <c r="B230" s="45"/>
      <c r="C230" s="306" t="s">
        <v>1</v>
      </c>
      <c r="D230" s="306" t="s">
        <v>244</v>
      </c>
      <c r="E230" s="18" t="s">
        <v>1</v>
      </c>
      <c r="F230" s="307">
        <v>0.95999999999999996</v>
      </c>
      <c r="G230" s="39"/>
      <c r="H230" s="45"/>
    </row>
    <row r="231" s="2" customFormat="1" ht="16.8" customHeight="1">
      <c r="A231" s="39"/>
      <c r="B231" s="45"/>
      <c r="C231" s="308" t="s">
        <v>2499</v>
      </c>
      <c r="D231" s="39"/>
      <c r="E231" s="39"/>
      <c r="F231" s="39"/>
      <c r="G231" s="39"/>
      <c r="H231" s="45"/>
    </row>
    <row r="232" s="2" customFormat="1" ht="16.8" customHeight="1">
      <c r="A232" s="39"/>
      <c r="B232" s="45"/>
      <c r="C232" s="306" t="s">
        <v>398</v>
      </c>
      <c r="D232" s="306" t="s">
        <v>399</v>
      </c>
      <c r="E232" s="18" t="s">
        <v>158</v>
      </c>
      <c r="F232" s="307">
        <v>0.61199999999999999</v>
      </c>
      <c r="G232" s="39"/>
      <c r="H232" s="45"/>
    </row>
    <row r="233" s="2" customFormat="1" ht="16.8" customHeight="1">
      <c r="A233" s="39"/>
      <c r="B233" s="45"/>
      <c r="C233" s="306" t="s">
        <v>414</v>
      </c>
      <c r="D233" s="306" t="s">
        <v>415</v>
      </c>
      <c r="E233" s="18" t="s">
        <v>278</v>
      </c>
      <c r="F233" s="307">
        <v>0.016</v>
      </c>
      <c r="G233" s="39"/>
      <c r="H233" s="45"/>
    </row>
    <row r="234" s="2" customFormat="1" ht="16.8" customHeight="1">
      <c r="A234" s="39"/>
      <c r="B234" s="45"/>
      <c r="C234" s="306" t="s">
        <v>888</v>
      </c>
      <c r="D234" s="306" t="s">
        <v>889</v>
      </c>
      <c r="E234" s="18" t="s">
        <v>131</v>
      </c>
      <c r="F234" s="307">
        <v>8.0999999999999996</v>
      </c>
      <c r="G234" s="39"/>
      <c r="H234" s="45"/>
    </row>
    <row r="235" s="2" customFormat="1" ht="16.8" customHeight="1">
      <c r="A235" s="39"/>
      <c r="B235" s="45"/>
      <c r="C235" s="306" t="s">
        <v>1965</v>
      </c>
      <c r="D235" s="306" t="s">
        <v>1966</v>
      </c>
      <c r="E235" s="18" t="s">
        <v>131</v>
      </c>
      <c r="F235" s="307">
        <v>4.0800000000000001</v>
      </c>
      <c r="G235" s="39"/>
      <c r="H235" s="45"/>
    </row>
    <row r="236" s="2" customFormat="1" ht="16.8" customHeight="1">
      <c r="A236" s="39"/>
      <c r="B236" s="45"/>
      <c r="C236" s="306" t="s">
        <v>1969</v>
      </c>
      <c r="D236" s="306" t="s">
        <v>1970</v>
      </c>
      <c r="E236" s="18" t="s">
        <v>131</v>
      </c>
      <c r="F236" s="307">
        <v>1.2</v>
      </c>
      <c r="G236" s="39"/>
      <c r="H236" s="45"/>
    </row>
    <row r="237" s="2" customFormat="1" ht="16.8" customHeight="1">
      <c r="A237" s="39"/>
      <c r="B237" s="45"/>
      <c r="C237" s="302" t="s">
        <v>139</v>
      </c>
      <c r="D237" s="303" t="s">
        <v>140</v>
      </c>
      <c r="E237" s="304" t="s">
        <v>131</v>
      </c>
      <c r="F237" s="305">
        <v>0.23999999999999999</v>
      </c>
      <c r="G237" s="39"/>
      <c r="H237" s="45"/>
    </row>
    <row r="238" s="2" customFormat="1" ht="16.8" customHeight="1">
      <c r="A238" s="39"/>
      <c r="B238" s="45"/>
      <c r="C238" s="306" t="s">
        <v>1</v>
      </c>
      <c r="D238" s="306" t="s">
        <v>140</v>
      </c>
      <c r="E238" s="18" t="s">
        <v>1</v>
      </c>
      <c r="F238" s="307">
        <v>0</v>
      </c>
      <c r="G238" s="39"/>
      <c r="H238" s="45"/>
    </row>
    <row r="239" s="2" customFormat="1" ht="16.8" customHeight="1">
      <c r="A239" s="39"/>
      <c r="B239" s="45"/>
      <c r="C239" s="306" t="s">
        <v>1</v>
      </c>
      <c r="D239" s="306" t="s">
        <v>2505</v>
      </c>
      <c r="E239" s="18" t="s">
        <v>1</v>
      </c>
      <c r="F239" s="307">
        <v>0.23999999999999999</v>
      </c>
      <c r="G239" s="39"/>
      <c r="H239" s="45"/>
    </row>
    <row r="240" s="2" customFormat="1" ht="16.8" customHeight="1">
      <c r="A240" s="39"/>
      <c r="B240" s="45"/>
      <c r="C240" s="306" t="s">
        <v>1</v>
      </c>
      <c r="D240" s="306" t="s">
        <v>244</v>
      </c>
      <c r="E240" s="18" t="s">
        <v>1</v>
      </c>
      <c r="F240" s="307">
        <v>0.23999999999999999</v>
      </c>
      <c r="G240" s="39"/>
      <c r="H240" s="45"/>
    </row>
    <row r="241" s="2" customFormat="1" ht="16.8" customHeight="1">
      <c r="A241" s="39"/>
      <c r="B241" s="45"/>
      <c r="C241" s="308" t="s">
        <v>2499</v>
      </c>
      <c r="D241" s="39"/>
      <c r="E241" s="39"/>
      <c r="F241" s="39"/>
      <c r="G241" s="39"/>
      <c r="H241" s="45"/>
    </row>
    <row r="242" s="2" customFormat="1" ht="16.8" customHeight="1">
      <c r="A242" s="39"/>
      <c r="B242" s="45"/>
      <c r="C242" s="306" t="s">
        <v>398</v>
      </c>
      <c r="D242" s="306" t="s">
        <v>399</v>
      </c>
      <c r="E242" s="18" t="s">
        <v>158</v>
      </c>
      <c r="F242" s="307">
        <v>0.61199999999999999</v>
      </c>
      <c r="G242" s="39"/>
      <c r="H242" s="45"/>
    </row>
    <row r="243" s="2" customFormat="1" ht="16.8" customHeight="1">
      <c r="A243" s="39"/>
      <c r="B243" s="45"/>
      <c r="C243" s="306" t="s">
        <v>414</v>
      </c>
      <c r="D243" s="306" t="s">
        <v>415</v>
      </c>
      <c r="E243" s="18" t="s">
        <v>278</v>
      </c>
      <c r="F243" s="307">
        <v>0.016</v>
      </c>
      <c r="G243" s="39"/>
      <c r="H243" s="45"/>
    </row>
    <row r="244" s="2" customFormat="1" ht="16.8" customHeight="1">
      <c r="A244" s="39"/>
      <c r="B244" s="45"/>
      <c r="C244" s="306" t="s">
        <v>888</v>
      </c>
      <c r="D244" s="306" t="s">
        <v>889</v>
      </c>
      <c r="E244" s="18" t="s">
        <v>131</v>
      </c>
      <c r="F244" s="307">
        <v>8.0999999999999996</v>
      </c>
      <c r="G244" s="39"/>
      <c r="H244" s="45"/>
    </row>
    <row r="245" s="2" customFormat="1" ht="16.8" customHeight="1">
      <c r="A245" s="39"/>
      <c r="B245" s="45"/>
      <c r="C245" s="306" t="s">
        <v>1965</v>
      </c>
      <c r="D245" s="306" t="s">
        <v>1966</v>
      </c>
      <c r="E245" s="18" t="s">
        <v>131</v>
      </c>
      <c r="F245" s="307">
        <v>4.0800000000000001</v>
      </c>
      <c r="G245" s="39"/>
      <c r="H245" s="45"/>
    </row>
    <row r="246" s="2" customFormat="1" ht="16.8" customHeight="1">
      <c r="A246" s="39"/>
      <c r="B246" s="45"/>
      <c r="C246" s="306" t="s">
        <v>1969</v>
      </c>
      <c r="D246" s="306" t="s">
        <v>1970</v>
      </c>
      <c r="E246" s="18" t="s">
        <v>131</v>
      </c>
      <c r="F246" s="307">
        <v>1.2</v>
      </c>
      <c r="G246" s="39"/>
      <c r="H246" s="45"/>
    </row>
    <row r="247" s="2" customFormat="1" ht="16.8" customHeight="1">
      <c r="A247" s="39"/>
      <c r="B247" s="45"/>
      <c r="C247" s="302" t="s">
        <v>557</v>
      </c>
      <c r="D247" s="303" t="s">
        <v>1</v>
      </c>
      <c r="E247" s="304" t="s">
        <v>1</v>
      </c>
      <c r="F247" s="305">
        <v>38.420000000000002</v>
      </c>
      <c r="G247" s="39"/>
      <c r="H247" s="45"/>
    </row>
    <row r="248" s="2" customFormat="1" ht="16.8" customHeight="1">
      <c r="A248" s="39"/>
      <c r="B248" s="45"/>
      <c r="C248" s="306" t="s">
        <v>1</v>
      </c>
      <c r="D248" s="306" t="s">
        <v>549</v>
      </c>
      <c r="E248" s="18" t="s">
        <v>1</v>
      </c>
      <c r="F248" s="307">
        <v>0</v>
      </c>
      <c r="G248" s="39"/>
      <c r="H248" s="45"/>
    </row>
    <row r="249" s="2" customFormat="1" ht="16.8" customHeight="1">
      <c r="A249" s="39"/>
      <c r="B249" s="45"/>
      <c r="C249" s="306" t="s">
        <v>1</v>
      </c>
      <c r="D249" s="306" t="s">
        <v>480</v>
      </c>
      <c r="E249" s="18" t="s">
        <v>1</v>
      </c>
      <c r="F249" s="307">
        <v>0</v>
      </c>
      <c r="G249" s="39"/>
      <c r="H249" s="45"/>
    </row>
    <row r="250" s="2" customFormat="1" ht="16.8" customHeight="1">
      <c r="A250" s="39"/>
      <c r="B250" s="45"/>
      <c r="C250" s="306" t="s">
        <v>1</v>
      </c>
      <c r="D250" s="306" t="s">
        <v>550</v>
      </c>
      <c r="E250" s="18" t="s">
        <v>1</v>
      </c>
      <c r="F250" s="307">
        <v>5</v>
      </c>
      <c r="G250" s="39"/>
      <c r="H250" s="45"/>
    </row>
    <row r="251" s="2" customFormat="1" ht="16.8" customHeight="1">
      <c r="A251" s="39"/>
      <c r="B251" s="45"/>
      <c r="C251" s="306" t="s">
        <v>1</v>
      </c>
      <c r="D251" s="306" t="s">
        <v>482</v>
      </c>
      <c r="E251" s="18" t="s">
        <v>1</v>
      </c>
      <c r="F251" s="307">
        <v>0</v>
      </c>
      <c r="G251" s="39"/>
      <c r="H251" s="45"/>
    </row>
    <row r="252" s="2" customFormat="1" ht="16.8" customHeight="1">
      <c r="A252" s="39"/>
      <c r="B252" s="45"/>
      <c r="C252" s="306" t="s">
        <v>1</v>
      </c>
      <c r="D252" s="306" t="s">
        <v>551</v>
      </c>
      <c r="E252" s="18" t="s">
        <v>1</v>
      </c>
      <c r="F252" s="307">
        <v>4.2999999999999998</v>
      </c>
      <c r="G252" s="39"/>
      <c r="H252" s="45"/>
    </row>
    <row r="253" s="2" customFormat="1" ht="16.8" customHeight="1">
      <c r="A253" s="39"/>
      <c r="B253" s="45"/>
      <c r="C253" s="306" t="s">
        <v>1</v>
      </c>
      <c r="D253" s="306" t="s">
        <v>484</v>
      </c>
      <c r="E253" s="18" t="s">
        <v>1</v>
      </c>
      <c r="F253" s="307">
        <v>0</v>
      </c>
      <c r="G253" s="39"/>
      <c r="H253" s="45"/>
    </row>
    <row r="254" s="2" customFormat="1" ht="16.8" customHeight="1">
      <c r="A254" s="39"/>
      <c r="B254" s="45"/>
      <c r="C254" s="306" t="s">
        <v>1</v>
      </c>
      <c r="D254" s="306" t="s">
        <v>552</v>
      </c>
      <c r="E254" s="18" t="s">
        <v>1</v>
      </c>
      <c r="F254" s="307">
        <v>10</v>
      </c>
      <c r="G254" s="39"/>
      <c r="H254" s="45"/>
    </row>
    <row r="255" s="2" customFormat="1" ht="16.8" customHeight="1">
      <c r="A255" s="39"/>
      <c r="B255" s="45"/>
      <c r="C255" s="306" t="s">
        <v>1</v>
      </c>
      <c r="D255" s="306" t="s">
        <v>553</v>
      </c>
      <c r="E255" s="18" t="s">
        <v>1</v>
      </c>
      <c r="F255" s="307">
        <v>0</v>
      </c>
      <c r="G255" s="39"/>
      <c r="H255" s="45"/>
    </row>
    <row r="256" s="2" customFormat="1" ht="16.8" customHeight="1">
      <c r="A256" s="39"/>
      <c r="B256" s="45"/>
      <c r="C256" s="306" t="s">
        <v>1</v>
      </c>
      <c r="D256" s="306" t="s">
        <v>554</v>
      </c>
      <c r="E256" s="18" t="s">
        <v>1</v>
      </c>
      <c r="F256" s="307">
        <v>10.800000000000001</v>
      </c>
      <c r="G256" s="39"/>
      <c r="H256" s="45"/>
    </row>
    <row r="257" s="2" customFormat="1" ht="16.8" customHeight="1">
      <c r="A257" s="39"/>
      <c r="B257" s="45"/>
      <c r="C257" s="306" t="s">
        <v>1</v>
      </c>
      <c r="D257" s="306" t="s">
        <v>555</v>
      </c>
      <c r="E257" s="18" t="s">
        <v>1</v>
      </c>
      <c r="F257" s="307">
        <v>0</v>
      </c>
      <c r="G257" s="39"/>
      <c r="H257" s="45"/>
    </row>
    <row r="258" s="2" customFormat="1" ht="16.8" customHeight="1">
      <c r="A258" s="39"/>
      <c r="B258" s="45"/>
      <c r="C258" s="306" t="s">
        <v>1</v>
      </c>
      <c r="D258" s="306" t="s">
        <v>556</v>
      </c>
      <c r="E258" s="18" t="s">
        <v>1</v>
      </c>
      <c r="F258" s="307">
        <v>8.3200000000000003</v>
      </c>
      <c r="G258" s="39"/>
      <c r="H258" s="45"/>
    </row>
    <row r="259" s="2" customFormat="1" ht="16.8" customHeight="1">
      <c r="A259" s="39"/>
      <c r="B259" s="45"/>
      <c r="C259" s="306" t="s">
        <v>557</v>
      </c>
      <c r="D259" s="306" t="s">
        <v>250</v>
      </c>
      <c r="E259" s="18" t="s">
        <v>1</v>
      </c>
      <c r="F259" s="307">
        <v>38.420000000000002</v>
      </c>
      <c r="G259" s="39"/>
      <c r="H259" s="45"/>
    </row>
    <row r="260" s="2" customFormat="1" ht="16.8" customHeight="1">
      <c r="A260" s="39"/>
      <c r="B260" s="45"/>
      <c r="C260" s="302" t="s">
        <v>142</v>
      </c>
      <c r="D260" s="303" t="s">
        <v>1</v>
      </c>
      <c r="E260" s="304" t="s">
        <v>1</v>
      </c>
      <c r="F260" s="305">
        <v>76.400000000000006</v>
      </c>
      <c r="G260" s="39"/>
      <c r="H260" s="45"/>
    </row>
    <row r="261" s="2" customFormat="1" ht="16.8" customHeight="1">
      <c r="A261" s="39"/>
      <c r="B261" s="45"/>
      <c r="C261" s="306" t="s">
        <v>1</v>
      </c>
      <c r="D261" s="306" t="s">
        <v>2369</v>
      </c>
      <c r="E261" s="18" t="s">
        <v>1</v>
      </c>
      <c r="F261" s="307">
        <v>0</v>
      </c>
      <c r="G261" s="39"/>
      <c r="H261" s="45"/>
    </row>
    <row r="262" s="2" customFormat="1" ht="16.8" customHeight="1">
      <c r="A262" s="39"/>
      <c r="B262" s="45"/>
      <c r="C262" s="306" t="s">
        <v>1</v>
      </c>
      <c r="D262" s="306" t="s">
        <v>2370</v>
      </c>
      <c r="E262" s="18" t="s">
        <v>1</v>
      </c>
      <c r="F262" s="307">
        <v>24.399999999999999</v>
      </c>
      <c r="G262" s="39"/>
      <c r="H262" s="45"/>
    </row>
    <row r="263" s="2" customFormat="1" ht="16.8" customHeight="1">
      <c r="A263" s="39"/>
      <c r="B263" s="45"/>
      <c r="C263" s="306" t="s">
        <v>1</v>
      </c>
      <c r="D263" s="306" t="s">
        <v>2371</v>
      </c>
      <c r="E263" s="18" t="s">
        <v>1</v>
      </c>
      <c r="F263" s="307">
        <v>9</v>
      </c>
      <c r="G263" s="39"/>
      <c r="H263" s="45"/>
    </row>
    <row r="264" s="2" customFormat="1" ht="16.8" customHeight="1">
      <c r="A264" s="39"/>
      <c r="B264" s="45"/>
      <c r="C264" s="306" t="s">
        <v>1</v>
      </c>
      <c r="D264" s="306" t="s">
        <v>2372</v>
      </c>
      <c r="E264" s="18" t="s">
        <v>1</v>
      </c>
      <c r="F264" s="307">
        <v>6</v>
      </c>
      <c r="G264" s="39"/>
      <c r="H264" s="45"/>
    </row>
    <row r="265" s="2" customFormat="1" ht="16.8" customHeight="1">
      <c r="A265" s="39"/>
      <c r="B265" s="45"/>
      <c r="C265" s="306" t="s">
        <v>1</v>
      </c>
      <c r="D265" s="306" t="s">
        <v>2371</v>
      </c>
      <c r="E265" s="18" t="s">
        <v>1</v>
      </c>
      <c r="F265" s="307">
        <v>9</v>
      </c>
      <c r="G265" s="39"/>
      <c r="H265" s="45"/>
    </row>
    <row r="266" s="2" customFormat="1" ht="16.8" customHeight="1">
      <c r="A266" s="39"/>
      <c r="B266" s="45"/>
      <c r="C266" s="306" t="s">
        <v>1</v>
      </c>
      <c r="D266" s="306" t="s">
        <v>2373</v>
      </c>
      <c r="E266" s="18" t="s">
        <v>1</v>
      </c>
      <c r="F266" s="307">
        <v>10</v>
      </c>
      <c r="G266" s="39"/>
      <c r="H266" s="45"/>
    </row>
    <row r="267" s="2" customFormat="1" ht="16.8" customHeight="1">
      <c r="A267" s="39"/>
      <c r="B267" s="45"/>
      <c r="C267" s="306" t="s">
        <v>1</v>
      </c>
      <c r="D267" s="306" t="s">
        <v>2374</v>
      </c>
      <c r="E267" s="18" t="s">
        <v>1</v>
      </c>
      <c r="F267" s="307">
        <v>18</v>
      </c>
      <c r="G267" s="39"/>
      <c r="H267" s="45"/>
    </row>
    <row r="268" s="2" customFormat="1" ht="16.8" customHeight="1">
      <c r="A268" s="39"/>
      <c r="B268" s="45"/>
      <c r="C268" s="306" t="s">
        <v>142</v>
      </c>
      <c r="D268" s="306" t="s">
        <v>250</v>
      </c>
      <c r="E268" s="18" t="s">
        <v>1</v>
      </c>
      <c r="F268" s="307">
        <v>76.400000000000006</v>
      </c>
      <c r="G268" s="39"/>
      <c r="H268" s="45"/>
    </row>
    <row r="269" s="2" customFormat="1" ht="16.8" customHeight="1">
      <c r="A269" s="39"/>
      <c r="B269" s="45"/>
      <c r="C269" s="308" t="s">
        <v>2499</v>
      </c>
      <c r="D269" s="39"/>
      <c r="E269" s="39"/>
      <c r="F269" s="39"/>
      <c r="G269" s="39"/>
      <c r="H269" s="45"/>
    </row>
    <row r="270" s="2" customFormat="1" ht="16.8" customHeight="1">
      <c r="A270" s="39"/>
      <c r="B270" s="45"/>
      <c r="C270" s="306" t="s">
        <v>2362</v>
      </c>
      <c r="D270" s="306" t="s">
        <v>2363</v>
      </c>
      <c r="E270" s="18" t="s">
        <v>131</v>
      </c>
      <c r="F270" s="307">
        <v>91.120000000000005</v>
      </c>
      <c r="G270" s="39"/>
      <c r="H270" s="45"/>
    </row>
    <row r="271" s="2" customFormat="1" ht="16.8" customHeight="1">
      <c r="A271" s="39"/>
      <c r="B271" s="45"/>
      <c r="C271" s="306" t="s">
        <v>2384</v>
      </c>
      <c r="D271" s="306" t="s">
        <v>2385</v>
      </c>
      <c r="E271" s="18" t="s">
        <v>96</v>
      </c>
      <c r="F271" s="307">
        <v>76.400000000000006</v>
      </c>
      <c r="G271" s="39"/>
      <c r="H271" s="45"/>
    </row>
    <row r="272" s="2" customFormat="1" ht="16.8" customHeight="1">
      <c r="A272" s="39"/>
      <c r="B272" s="45"/>
      <c r="C272" s="302" t="s">
        <v>144</v>
      </c>
      <c r="D272" s="303" t="s">
        <v>1</v>
      </c>
      <c r="E272" s="304" t="s">
        <v>1</v>
      </c>
      <c r="F272" s="305">
        <v>14.720000000000001</v>
      </c>
      <c r="G272" s="39"/>
      <c r="H272" s="45"/>
    </row>
    <row r="273" s="2" customFormat="1" ht="16.8" customHeight="1">
      <c r="A273" s="39"/>
      <c r="B273" s="45"/>
      <c r="C273" s="306" t="s">
        <v>1</v>
      </c>
      <c r="D273" s="306" t="s">
        <v>2365</v>
      </c>
      <c r="E273" s="18" t="s">
        <v>1</v>
      </c>
      <c r="F273" s="307">
        <v>0</v>
      </c>
      <c r="G273" s="39"/>
      <c r="H273" s="45"/>
    </row>
    <row r="274" s="2" customFormat="1" ht="16.8" customHeight="1">
      <c r="A274" s="39"/>
      <c r="B274" s="45"/>
      <c r="C274" s="306" t="s">
        <v>1</v>
      </c>
      <c r="D274" s="306" t="s">
        <v>2366</v>
      </c>
      <c r="E274" s="18" t="s">
        <v>1</v>
      </c>
      <c r="F274" s="307">
        <v>4.7999999999999998</v>
      </c>
      <c r="G274" s="39"/>
      <c r="H274" s="45"/>
    </row>
    <row r="275" s="2" customFormat="1" ht="16.8" customHeight="1">
      <c r="A275" s="39"/>
      <c r="B275" s="45"/>
      <c r="C275" s="306" t="s">
        <v>1</v>
      </c>
      <c r="D275" s="306" t="s">
        <v>2367</v>
      </c>
      <c r="E275" s="18" t="s">
        <v>1</v>
      </c>
      <c r="F275" s="307">
        <v>3.9199999999999999</v>
      </c>
      <c r="G275" s="39"/>
      <c r="H275" s="45"/>
    </row>
    <row r="276" s="2" customFormat="1" ht="16.8" customHeight="1">
      <c r="A276" s="39"/>
      <c r="B276" s="45"/>
      <c r="C276" s="306" t="s">
        <v>1</v>
      </c>
      <c r="D276" s="306" t="s">
        <v>2368</v>
      </c>
      <c r="E276" s="18" t="s">
        <v>1</v>
      </c>
      <c r="F276" s="307">
        <v>6</v>
      </c>
      <c r="G276" s="39"/>
      <c r="H276" s="45"/>
    </row>
    <row r="277" s="2" customFormat="1" ht="16.8" customHeight="1">
      <c r="A277" s="39"/>
      <c r="B277" s="45"/>
      <c r="C277" s="306" t="s">
        <v>144</v>
      </c>
      <c r="D277" s="306" t="s">
        <v>250</v>
      </c>
      <c r="E277" s="18" t="s">
        <v>1</v>
      </c>
      <c r="F277" s="307">
        <v>14.720000000000001</v>
      </c>
      <c r="G277" s="39"/>
      <c r="H277" s="45"/>
    </row>
    <row r="278" s="2" customFormat="1" ht="16.8" customHeight="1">
      <c r="A278" s="39"/>
      <c r="B278" s="45"/>
      <c r="C278" s="308" t="s">
        <v>2499</v>
      </c>
      <c r="D278" s="39"/>
      <c r="E278" s="39"/>
      <c r="F278" s="39"/>
      <c r="G278" s="39"/>
      <c r="H278" s="45"/>
    </row>
    <row r="279" s="2" customFormat="1" ht="16.8" customHeight="1">
      <c r="A279" s="39"/>
      <c r="B279" s="45"/>
      <c r="C279" s="306" t="s">
        <v>2362</v>
      </c>
      <c r="D279" s="306" t="s">
        <v>2363</v>
      </c>
      <c r="E279" s="18" t="s">
        <v>131</v>
      </c>
      <c r="F279" s="307">
        <v>91.120000000000005</v>
      </c>
      <c r="G279" s="39"/>
      <c r="H279" s="45"/>
    </row>
    <row r="280" s="2" customFormat="1" ht="16.8" customHeight="1">
      <c r="A280" s="39"/>
      <c r="B280" s="45"/>
      <c r="C280" s="306" t="s">
        <v>2376</v>
      </c>
      <c r="D280" s="306" t="s">
        <v>2377</v>
      </c>
      <c r="E280" s="18" t="s">
        <v>131</v>
      </c>
      <c r="F280" s="307">
        <v>14.720000000000001</v>
      </c>
      <c r="G280" s="39"/>
      <c r="H280" s="45"/>
    </row>
    <row r="281" s="2" customFormat="1" ht="16.8" customHeight="1">
      <c r="A281" s="39"/>
      <c r="B281" s="45"/>
      <c r="C281" s="306" t="s">
        <v>2380</v>
      </c>
      <c r="D281" s="306" t="s">
        <v>2381</v>
      </c>
      <c r="E281" s="18" t="s">
        <v>131</v>
      </c>
      <c r="F281" s="307">
        <v>14.720000000000001</v>
      </c>
      <c r="G281" s="39"/>
      <c r="H281" s="45"/>
    </row>
    <row r="282" s="2" customFormat="1" ht="16.8" customHeight="1">
      <c r="A282" s="39"/>
      <c r="B282" s="45"/>
      <c r="C282" s="302" t="s">
        <v>146</v>
      </c>
      <c r="D282" s="303" t="s">
        <v>1</v>
      </c>
      <c r="E282" s="304" t="s">
        <v>1</v>
      </c>
      <c r="F282" s="305">
        <v>30.27</v>
      </c>
      <c r="G282" s="39"/>
      <c r="H282" s="45"/>
    </row>
    <row r="283" s="2" customFormat="1" ht="16.8" customHeight="1">
      <c r="A283" s="39"/>
      <c r="B283" s="45"/>
      <c r="C283" s="306" t="s">
        <v>1</v>
      </c>
      <c r="D283" s="306" t="s">
        <v>479</v>
      </c>
      <c r="E283" s="18" t="s">
        <v>1</v>
      </c>
      <c r="F283" s="307">
        <v>0</v>
      </c>
      <c r="G283" s="39"/>
      <c r="H283" s="45"/>
    </row>
    <row r="284" s="2" customFormat="1" ht="16.8" customHeight="1">
      <c r="A284" s="39"/>
      <c r="B284" s="45"/>
      <c r="C284" s="306" t="s">
        <v>1</v>
      </c>
      <c r="D284" s="306" t="s">
        <v>480</v>
      </c>
      <c r="E284" s="18" t="s">
        <v>1</v>
      </c>
      <c r="F284" s="307">
        <v>0</v>
      </c>
      <c r="G284" s="39"/>
      <c r="H284" s="45"/>
    </row>
    <row r="285" s="2" customFormat="1" ht="16.8" customHeight="1">
      <c r="A285" s="39"/>
      <c r="B285" s="45"/>
      <c r="C285" s="306" t="s">
        <v>1</v>
      </c>
      <c r="D285" s="306" t="s">
        <v>481</v>
      </c>
      <c r="E285" s="18" t="s">
        <v>1</v>
      </c>
      <c r="F285" s="307">
        <v>2.7000000000000002</v>
      </c>
      <c r="G285" s="39"/>
      <c r="H285" s="45"/>
    </row>
    <row r="286" s="2" customFormat="1" ht="16.8" customHeight="1">
      <c r="A286" s="39"/>
      <c r="B286" s="45"/>
      <c r="C286" s="306" t="s">
        <v>1</v>
      </c>
      <c r="D286" s="306" t="s">
        <v>482</v>
      </c>
      <c r="E286" s="18" t="s">
        <v>1</v>
      </c>
      <c r="F286" s="307">
        <v>0</v>
      </c>
      <c r="G286" s="39"/>
      <c r="H286" s="45"/>
    </row>
    <row r="287" s="2" customFormat="1" ht="16.8" customHeight="1">
      <c r="A287" s="39"/>
      <c r="B287" s="45"/>
      <c r="C287" s="306" t="s">
        <v>1</v>
      </c>
      <c r="D287" s="306" t="s">
        <v>483</v>
      </c>
      <c r="E287" s="18" t="s">
        <v>1</v>
      </c>
      <c r="F287" s="307">
        <v>2.21</v>
      </c>
      <c r="G287" s="39"/>
      <c r="H287" s="45"/>
    </row>
    <row r="288" s="2" customFormat="1" ht="16.8" customHeight="1">
      <c r="A288" s="39"/>
      <c r="B288" s="45"/>
      <c r="C288" s="306" t="s">
        <v>1</v>
      </c>
      <c r="D288" s="306" t="s">
        <v>484</v>
      </c>
      <c r="E288" s="18" t="s">
        <v>1</v>
      </c>
      <c r="F288" s="307">
        <v>0</v>
      </c>
      <c r="G288" s="39"/>
      <c r="H288" s="45"/>
    </row>
    <row r="289" s="2" customFormat="1" ht="16.8" customHeight="1">
      <c r="A289" s="39"/>
      <c r="B289" s="45"/>
      <c r="C289" s="306" t="s">
        <v>1</v>
      </c>
      <c r="D289" s="306" t="s">
        <v>485</v>
      </c>
      <c r="E289" s="18" t="s">
        <v>1</v>
      </c>
      <c r="F289" s="307">
        <v>6.2400000000000002</v>
      </c>
      <c r="G289" s="39"/>
      <c r="H289" s="45"/>
    </row>
    <row r="290" s="2" customFormat="1" ht="16.8" customHeight="1">
      <c r="A290" s="39"/>
      <c r="B290" s="45"/>
      <c r="C290" s="306" t="s">
        <v>1</v>
      </c>
      <c r="D290" s="306" t="s">
        <v>486</v>
      </c>
      <c r="E290" s="18" t="s">
        <v>1</v>
      </c>
      <c r="F290" s="307">
        <v>0</v>
      </c>
      <c r="G290" s="39"/>
      <c r="H290" s="45"/>
    </row>
    <row r="291" s="2" customFormat="1" ht="16.8" customHeight="1">
      <c r="A291" s="39"/>
      <c r="B291" s="45"/>
      <c r="C291" s="306" t="s">
        <v>1</v>
      </c>
      <c r="D291" s="306" t="s">
        <v>487</v>
      </c>
      <c r="E291" s="18" t="s">
        <v>1</v>
      </c>
      <c r="F291" s="307">
        <v>8.6400000000000006</v>
      </c>
      <c r="G291" s="39"/>
      <c r="H291" s="45"/>
    </row>
    <row r="292" s="2" customFormat="1" ht="16.8" customHeight="1">
      <c r="A292" s="39"/>
      <c r="B292" s="45"/>
      <c r="C292" s="306" t="s">
        <v>1</v>
      </c>
      <c r="D292" s="306" t="s">
        <v>488</v>
      </c>
      <c r="E292" s="18" t="s">
        <v>1</v>
      </c>
      <c r="F292" s="307">
        <v>0</v>
      </c>
      <c r="G292" s="39"/>
      <c r="H292" s="45"/>
    </row>
    <row r="293" s="2" customFormat="1" ht="16.8" customHeight="1">
      <c r="A293" s="39"/>
      <c r="B293" s="45"/>
      <c r="C293" s="306" t="s">
        <v>1</v>
      </c>
      <c r="D293" s="306" t="s">
        <v>489</v>
      </c>
      <c r="E293" s="18" t="s">
        <v>1</v>
      </c>
      <c r="F293" s="307">
        <v>2.5600000000000001</v>
      </c>
      <c r="G293" s="39"/>
      <c r="H293" s="45"/>
    </row>
    <row r="294" s="2" customFormat="1" ht="16.8" customHeight="1">
      <c r="A294" s="39"/>
      <c r="B294" s="45"/>
      <c r="C294" s="306" t="s">
        <v>1</v>
      </c>
      <c r="D294" s="306" t="s">
        <v>490</v>
      </c>
      <c r="E294" s="18" t="s">
        <v>1</v>
      </c>
      <c r="F294" s="307">
        <v>0</v>
      </c>
      <c r="G294" s="39"/>
      <c r="H294" s="45"/>
    </row>
    <row r="295" s="2" customFormat="1" ht="16.8" customHeight="1">
      <c r="A295" s="39"/>
      <c r="B295" s="45"/>
      <c r="C295" s="306" t="s">
        <v>1</v>
      </c>
      <c r="D295" s="306" t="s">
        <v>491</v>
      </c>
      <c r="E295" s="18" t="s">
        <v>1</v>
      </c>
      <c r="F295" s="307">
        <v>7.9199999999999999</v>
      </c>
      <c r="G295" s="39"/>
      <c r="H295" s="45"/>
    </row>
    <row r="296" s="2" customFormat="1" ht="16.8" customHeight="1">
      <c r="A296" s="39"/>
      <c r="B296" s="45"/>
      <c r="C296" s="306" t="s">
        <v>146</v>
      </c>
      <c r="D296" s="306" t="s">
        <v>244</v>
      </c>
      <c r="E296" s="18" t="s">
        <v>1</v>
      </c>
      <c r="F296" s="307">
        <v>30.27</v>
      </c>
      <c r="G296" s="39"/>
      <c r="H296" s="45"/>
    </row>
    <row r="297" s="2" customFormat="1" ht="16.8" customHeight="1">
      <c r="A297" s="39"/>
      <c r="B297" s="45"/>
      <c r="C297" s="308" t="s">
        <v>2499</v>
      </c>
      <c r="D297" s="39"/>
      <c r="E297" s="39"/>
      <c r="F297" s="39"/>
      <c r="G297" s="39"/>
      <c r="H297" s="45"/>
    </row>
    <row r="298" s="2" customFormat="1" ht="16.8" customHeight="1">
      <c r="A298" s="39"/>
      <c r="B298" s="45"/>
      <c r="C298" s="306" t="s">
        <v>476</v>
      </c>
      <c r="D298" s="306" t="s">
        <v>477</v>
      </c>
      <c r="E298" s="18" t="s">
        <v>131</v>
      </c>
      <c r="F298" s="307">
        <v>30.27</v>
      </c>
      <c r="G298" s="39"/>
      <c r="H298" s="45"/>
    </row>
    <row r="299" s="2" customFormat="1" ht="16.8" customHeight="1">
      <c r="A299" s="39"/>
      <c r="B299" s="45"/>
      <c r="C299" s="306" t="s">
        <v>493</v>
      </c>
      <c r="D299" s="306" t="s">
        <v>494</v>
      </c>
      <c r="E299" s="18" t="s">
        <v>131</v>
      </c>
      <c r="F299" s="307">
        <v>30.27</v>
      </c>
      <c r="G299" s="39"/>
      <c r="H299" s="45"/>
    </row>
    <row r="300" s="2" customFormat="1" ht="16.8" customHeight="1">
      <c r="A300" s="39"/>
      <c r="B300" s="45"/>
      <c r="C300" s="306" t="s">
        <v>535</v>
      </c>
      <c r="D300" s="306" t="s">
        <v>536</v>
      </c>
      <c r="E300" s="18" t="s">
        <v>131</v>
      </c>
      <c r="F300" s="307">
        <v>30.27</v>
      </c>
      <c r="G300" s="39"/>
      <c r="H300" s="45"/>
    </row>
    <row r="301" s="2" customFormat="1" ht="16.8" customHeight="1">
      <c r="A301" s="39"/>
      <c r="B301" s="45"/>
      <c r="C301" s="302" t="s">
        <v>148</v>
      </c>
      <c r="D301" s="303" t="s">
        <v>1</v>
      </c>
      <c r="E301" s="304" t="s">
        <v>1</v>
      </c>
      <c r="F301" s="305">
        <v>6.2999999999999998</v>
      </c>
      <c r="G301" s="39"/>
      <c r="H301" s="45"/>
    </row>
    <row r="302" s="2" customFormat="1" ht="16.8" customHeight="1">
      <c r="A302" s="39"/>
      <c r="B302" s="45"/>
      <c r="C302" s="306" t="s">
        <v>1</v>
      </c>
      <c r="D302" s="306" t="s">
        <v>1005</v>
      </c>
      <c r="E302" s="18" t="s">
        <v>1</v>
      </c>
      <c r="F302" s="307">
        <v>6.2999999999999998</v>
      </c>
      <c r="G302" s="39"/>
      <c r="H302" s="45"/>
    </row>
    <row r="303" s="2" customFormat="1" ht="16.8" customHeight="1">
      <c r="A303" s="39"/>
      <c r="B303" s="45"/>
      <c r="C303" s="306" t="s">
        <v>148</v>
      </c>
      <c r="D303" s="306" t="s">
        <v>244</v>
      </c>
      <c r="E303" s="18" t="s">
        <v>1</v>
      </c>
      <c r="F303" s="307">
        <v>6.2999999999999998</v>
      </c>
      <c r="G303" s="39"/>
      <c r="H303" s="45"/>
    </row>
    <row r="304" s="2" customFormat="1" ht="16.8" customHeight="1">
      <c r="A304" s="39"/>
      <c r="B304" s="45"/>
      <c r="C304" s="308" t="s">
        <v>2499</v>
      </c>
      <c r="D304" s="39"/>
      <c r="E304" s="39"/>
      <c r="F304" s="39"/>
      <c r="G304" s="39"/>
      <c r="H304" s="45"/>
    </row>
    <row r="305" s="2" customFormat="1" ht="16.8" customHeight="1">
      <c r="A305" s="39"/>
      <c r="B305" s="45"/>
      <c r="C305" s="306" t="s">
        <v>1002</v>
      </c>
      <c r="D305" s="306" t="s">
        <v>1003</v>
      </c>
      <c r="E305" s="18" t="s">
        <v>96</v>
      </c>
      <c r="F305" s="307">
        <v>6.2999999999999998</v>
      </c>
      <c r="G305" s="39"/>
      <c r="H305" s="45"/>
    </row>
    <row r="306" s="2" customFormat="1" ht="16.8" customHeight="1">
      <c r="A306" s="39"/>
      <c r="B306" s="45"/>
      <c r="C306" s="306" t="s">
        <v>1046</v>
      </c>
      <c r="D306" s="306" t="s">
        <v>1047</v>
      </c>
      <c r="E306" s="18" t="s">
        <v>96</v>
      </c>
      <c r="F306" s="307">
        <v>25</v>
      </c>
      <c r="G306" s="39"/>
      <c r="H306" s="45"/>
    </row>
    <row r="307" s="2" customFormat="1" ht="16.8" customHeight="1">
      <c r="A307" s="39"/>
      <c r="B307" s="45"/>
      <c r="C307" s="302" t="s">
        <v>150</v>
      </c>
      <c r="D307" s="303" t="s">
        <v>1</v>
      </c>
      <c r="E307" s="304" t="s">
        <v>1</v>
      </c>
      <c r="F307" s="305">
        <v>8.8000000000000007</v>
      </c>
      <c r="G307" s="39"/>
      <c r="H307" s="45"/>
    </row>
    <row r="308" s="2" customFormat="1" ht="16.8" customHeight="1">
      <c r="A308" s="39"/>
      <c r="B308" s="45"/>
      <c r="C308" s="306" t="s">
        <v>1</v>
      </c>
      <c r="D308" s="306" t="s">
        <v>1010</v>
      </c>
      <c r="E308" s="18" t="s">
        <v>1</v>
      </c>
      <c r="F308" s="307">
        <v>2</v>
      </c>
      <c r="G308" s="39"/>
      <c r="H308" s="45"/>
    </row>
    <row r="309" s="2" customFormat="1" ht="16.8" customHeight="1">
      <c r="A309" s="39"/>
      <c r="B309" s="45"/>
      <c r="C309" s="306" t="s">
        <v>1</v>
      </c>
      <c r="D309" s="306" t="s">
        <v>990</v>
      </c>
      <c r="E309" s="18" t="s">
        <v>1</v>
      </c>
      <c r="F309" s="307">
        <v>6.7999999999999998</v>
      </c>
      <c r="G309" s="39"/>
      <c r="H309" s="45"/>
    </row>
    <row r="310" s="2" customFormat="1" ht="16.8" customHeight="1">
      <c r="A310" s="39"/>
      <c r="B310" s="45"/>
      <c r="C310" s="306" t="s">
        <v>150</v>
      </c>
      <c r="D310" s="306" t="s">
        <v>244</v>
      </c>
      <c r="E310" s="18" t="s">
        <v>1</v>
      </c>
      <c r="F310" s="307">
        <v>8.8000000000000007</v>
      </c>
      <c r="G310" s="39"/>
      <c r="H310" s="45"/>
    </row>
    <row r="311" s="2" customFormat="1" ht="16.8" customHeight="1">
      <c r="A311" s="39"/>
      <c r="B311" s="45"/>
      <c r="C311" s="308" t="s">
        <v>2499</v>
      </c>
      <c r="D311" s="39"/>
      <c r="E311" s="39"/>
      <c r="F311" s="39"/>
      <c r="G311" s="39"/>
      <c r="H311" s="45"/>
    </row>
    <row r="312" s="2" customFormat="1" ht="16.8" customHeight="1">
      <c r="A312" s="39"/>
      <c r="B312" s="45"/>
      <c r="C312" s="306" t="s">
        <v>1007</v>
      </c>
      <c r="D312" s="306" t="s">
        <v>1008</v>
      </c>
      <c r="E312" s="18" t="s">
        <v>96</v>
      </c>
      <c r="F312" s="307">
        <v>8.8000000000000007</v>
      </c>
      <c r="G312" s="39"/>
      <c r="H312" s="45"/>
    </row>
    <row r="313" s="2" customFormat="1" ht="16.8" customHeight="1">
      <c r="A313" s="39"/>
      <c r="B313" s="45"/>
      <c r="C313" s="306" t="s">
        <v>1046</v>
      </c>
      <c r="D313" s="306" t="s">
        <v>1047</v>
      </c>
      <c r="E313" s="18" t="s">
        <v>96</v>
      </c>
      <c r="F313" s="307">
        <v>25</v>
      </c>
      <c r="G313" s="39"/>
      <c r="H313" s="45"/>
    </row>
    <row r="314" s="2" customFormat="1" ht="16.8" customHeight="1">
      <c r="A314" s="39"/>
      <c r="B314" s="45"/>
      <c r="C314" s="302" t="s">
        <v>153</v>
      </c>
      <c r="D314" s="303" t="s">
        <v>1</v>
      </c>
      <c r="E314" s="304" t="s">
        <v>1</v>
      </c>
      <c r="F314" s="305">
        <v>0.75</v>
      </c>
      <c r="G314" s="39"/>
      <c r="H314" s="45"/>
    </row>
    <row r="315" s="2" customFormat="1" ht="16.8" customHeight="1">
      <c r="A315" s="39"/>
      <c r="B315" s="45"/>
      <c r="C315" s="306" t="s">
        <v>1</v>
      </c>
      <c r="D315" s="306" t="s">
        <v>1024</v>
      </c>
      <c r="E315" s="18" t="s">
        <v>1</v>
      </c>
      <c r="F315" s="307">
        <v>0</v>
      </c>
      <c r="G315" s="39"/>
      <c r="H315" s="45"/>
    </row>
    <row r="316" s="2" customFormat="1" ht="16.8" customHeight="1">
      <c r="A316" s="39"/>
      <c r="B316" s="45"/>
      <c r="C316" s="306" t="s">
        <v>1</v>
      </c>
      <c r="D316" s="306" t="s">
        <v>154</v>
      </c>
      <c r="E316" s="18" t="s">
        <v>1</v>
      </c>
      <c r="F316" s="307">
        <v>0.75</v>
      </c>
      <c r="G316" s="39"/>
      <c r="H316" s="45"/>
    </row>
    <row r="317" s="2" customFormat="1" ht="16.8" customHeight="1">
      <c r="A317" s="39"/>
      <c r="B317" s="45"/>
      <c r="C317" s="306" t="s">
        <v>153</v>
      </c>
      <c r="D317" s="306" t="s">
        <v>244</v>
      </c>
      <c r="E317" s="18" t="s">
        <v>1</v>
      </c>
      <c r="F317" s="307">
        <v>0.75</v>
      </c>
      <c r="G317" s="39"/>
      <c r="H317" s="45"/>
    </row>
    <row r="318" s="2" customFormat="1" ht="16.8" customHeight="1">
      <c r="A318" s="39"/>
      <c r="B318" s="45"/>
      <c r="C318" s="308" t="s">
        <v>2499</v>
      </c>
      <c r="D318" s="39"/>
      <c r="E318" s="39"/>
      <c r="F318" s="39"/>
      <c r="G318" s="39"/>
      <c r="H318" s="45"/>
    </row>
    <row r="319" s="2" customFormat="1" ht="16.8" customHeight="1">
      <c r="A319" s="39"/>
      <c r="B319" s="45"/>
      <c r="C319" s="306" t="s">
        <v>1021</v>
      </c>
      <c r="D319" s="306" t="s">
        <v>1022</v>
      </c>
      <c r="E319" s="18" t="s">
        <v>96</v>
      </c>
      <c r="F319" s="307">
        <v>0.75</v>
      </c>
      <c r="G319" s="39"/>
      <c r="H319" s="45"/>
    </row>
    <row r="320" s="2" customFormat="1" ht="16.8" customHeight="1">
      <c r="A320" s="39"/>
      <c r="B320" s="45"/>
      <c r="C320" s="306" t="s">
        <v>1016</v>
      </c>
      <c r="D320" s="306" t="s">
        <v>1017</v>
      </c>
      <c r="E320" s="18" t="s">
        <v>96</v>
      </c>
      <c r="F320" s="307">
        <v>7.1500000000000004</v>
      </c>
      <c r="G320" s="39"/>
      <c r="H320" s="45"/>
    </row>
    <row r="321" s="2" customFormat="1" ht="16.8" customHeight="1">
      <c r="A321" s="39"/>
      <c r="B321" s="45"/>
      <c r="C321" s="302" t="s">
        <v>155</v>
      </c>
      <c r="D321" s="303" t="s">
        <v>1</v>
      </c>
      <c r="E321" s="304" t="s">
        <v>1</v>
      </c>
      <c r="F321" s="305">
        <v>10.859999999999999</v>
      </c>
      <c r="G321" s="39"/>
      <c r="H321" s="45"/>
    </row>
    <row r="322" s="2" customFormat="1" ht="16.8" customHeight="1">
      <c r="A322" s="39"/>
      <c r="B322" s="45"/>
      <c r="C322" s="306" t="s">
        <v>1</v>
      </c>
      <c r="D322" s="306" t="s">
        <v>2157</v>
      </c>
      <c r="E322" s="18" t="s">
        <v>1</v>
      </c>
      <c r="F322" s="307">
        <v>10.859999999999999</v>
      </c>
      <c r="G322" s="39"/>
      <c r="H322" s="45"/>
    </row>
    <row r="323" s="2" customFormat="1" ht="16.8" customHeight="1">
      <c r="A323" s="39"/>
      <c r="B323" s="45"/>
      <c r="C323" s="306" t="s">
        <v>155</v>
      </c>
      <c r="D323" s="306" t="s">
        <v>250</v>
      </c>
      <c r="E323" s="18" t="s">
        <v>1</v>
      </c>
      <c r="F323" s="307">
        <v>10.859999999999999</v>
      </c>
      <c r="G323" s="39"/>
      <c r="H323" s="45"/>
    </row>
    <row r="324" s="2" customFormat="1" ht="16.8" customHeight="1">
      <c r="A324" s="39"/>
      <c r="B324" s="45"/>
      <c r="C324" s="308" t="s">
        <v>2499</v>
      </c>
      <c r="D324" s="39"/>
      <c r="E324" s="39"/>
      <c r="F324" s="39"/>
      <c r="G324" s="39"/>
      <c r="H324" s="45"/>
    </row>
    <row r="325" s="2" customFormat="1" ht="16.8" customHeight="1">
      <c r="A325" s="39"/>
      <c r="B325" s="45"/>
      <c r="C325" s="306" t="s">
        <v>2154</v>
      </c>
      <c r="D325" s="306" t="s">
        <v>2155</v>
      </c>
      <c r="E325" s="18" t="s">
        <v>131</v>
      </c>
      <c r="F325" s="307">
        <v>10.859999999999999</v>
      </c>
      <c r="G325" s="39"/>
      <c r="H325" s="45"/>
    </row>
    <row r="326" s="2" customFormat="1" ht="16.8" customHeight="1">
      <c r="A326" s="39"/>
      <c r="B326" s="45"/>
      <c r="C326" s="306" t="s">
        <v>2159</v>
      </c>
      <c r="D326" s="306" t="s">
        <v>2160</v>
      </c>
      <c r="E326" s="18" t="s">
        <v>131</v>
      </c>
      <c r="F326" s="307">
        <v>10.859999999999999</v>
      </c>
      <c r="G326" s="39"/>
      <c r="H326" s="45"/>
    </row>
    <row r="327" s="2" customFormat="1" ht="16.8" customHeight="1">
      <c r="A327" s="39"/>
      <c r="B327" s="45"/>
      <c r="C327" s="306" t="s">
        <v>2163</v>
      </c>
      <c r="D327" s="306" t="s">
        <v>2164</v>
      </c>
      <c r="E327" s="18" t="s">
        <v>131</v>
      </c>
      <c r="F327" s="307">
        <v>10.859999999999999</v>
      </c>
      <c r="G327" s="39"/>
      <c r="H327" s="45"/>
    </row>
    <row r="328" s="2" customFormat="1" ht="16.8" customHeight="1">
      <c r="A328" s="39"/>
      <c r="B328" s="45"/>
      <c r="C328" s="306" t="s">
        <v>2172</v>
      </c>
      <c r="D328" s="306" t="s">
        <v>2173</v>
      </c>
      <c r="E328" s="18" t="s">
        <v>131</v>
      </c>
      <c r="F328" s="307">
        <v>10.859999999999999</v>
      </c>
      <c r="G328" s="39"/>
      <c r="H328" s="45"/>
    </row>
    <row r="329" s="2" customFormat="1" ht="16.8" customHeight="1">
      <c r="A329" s="39"/>
      <c r="B329" s="45"/>
      <c r="C329" s="302" t="s">
        <v>2197</v>
      </c>
      <c r="D329" s="303" t="s">
        <v>1</v>
      </c>
      <c r="E329" s="304" t="s">
        <v>1</v>
      </c>
      <c r="F329" s="305">
        <v>12.4</v>
      </c>
      <c r="G329" s="39"/>
      <c r="H329" s="45"/>
    </row>
    <row r="330" s="2" customFormat="1" ht="16.8" customHeight="1">
      <c r="A330" s="39"/>
      <c r="B330" s="45"/>
      <c r="C330" s="306" t="s">
        <v>1</v>
      </c>
      <c r="D330" s="306" t="s">
        <v>2196</v>
      </c>
      <c r="E330" s="18" t="s">
        <v>1</v>
      </c>
      <c r="F330" s="307">
        <v>12.4</v>
      </c>
      <c r="G330" s="39"/>
      <c r="H330" s="45"/>
    </row>
    <row r="331" s="2" customFormat="1" ht="16.8" customHeight="1">
      <c r="A331" s="39"/>
      <c r="B331" s="45"/>
      <c r="C331" s="306" t="s">
        <v>2197</v>
      </c>
      <c r="D331" s="306" t="s">
        <v>244</v>
      </c>
      <c r="E331" s="18" t="s">
        <v>1</v>
      </c>
      <c r="F331" s="307">
        <v>12.4</v>
      </c>
      <c r="G331" s="39"/>
      <c r="H331" s="45"/>
    </row>
    <row r="332" s="2" customFormat="1" ht="16.8" customHeight="1">
      <c r="A332" s="39"/>
      <c r="B332" s="45"/>
      <c r="C332" s="302" t="s">
        <v>157</v>
      </c>
      <c r="D332" s="303" t="s">
        <v>1</v>
      </c>
      <c r="E332" s="304" t="s">
        <v>158</v>
      </c>
      <c r="F332" s="305">
        <v>2.9279999999999999</v>
      </c>
      <c r="G332" s="39"/>
      <c r="H332" s="45"/>
    </row>
    <row r="333" s="2" customFormat="1" ht="16.8" customHeight="1">
      <c r="A333" s="39"/>
      <c r="B333" s="45"/>
      <c r="C333" s="306" t="s">
        <v>1</v>
      </c>
      <c r="D333" s="306" t="s">
        <v>248</v>
      </c>
      <c r="E333" s="18" t="s">
        <v>1</v>
      </c>
      <c r="F333" s="307">
        <v>2.3519999999999999</v>
      </c>
      <c r="G333" s="39"/>
      <c r="H333" s="45"/>
    </row>
    <row r="334" s="2" customFormat="1" ht="16.8" customHeight="1">
      <c r="A334" s="39"/>
      <c r="B334" s="45"/>
      <c r="C334" s="306" t="s">
        <v>1</v>
      </c>
      <c r="D334" s="306" t="s">
        <v>249</v>
      </c>
      <c r="E334" s="18" t="s">
        <v>1</v>
      </c>
      <c r="F334" s="307">
        <v>0.57599999999999996</v>
      </c>
      <c r="G334" s="39"/>
      <c r="H334" s="45"/>
    </row>
    <row r="335" s="2" customFormat="1" ht="16.8" customHeight="1">
      <c r="A335" s="39"/>
      <c r="B335" s="45"/>
      <c r="C335" s="306" t="s">
        <v>157</v>
      </c>
      <c r="D335" s="306" t="s">
        <v>244</v>
      </c>
      <c r="E335" s="18" t="s">
        <v>1</v>
      </c>
      <c r="F335" s="307">
        <v>2.9279999999999999</v>
      </c>
      <c r="G335" s="39"/>
      <c r="H335" s="45"/>
    </row>
    <row r="336" s="2" customFormat="1" ht="16.8" customHeight="1">
      <c r="A336" s="39"/>
      <c r="B336" s="45"/>
      <c r="C336" s="308" t="s">
        <v>2499</v>
      </c>
      <c r="D336" s="39"/>
      <c r="E336" s="39"/>
      <c r="F336" s="39"/>
      <c r="G336" s="39"/>
      <c r="H336" s="45"/>
    </row>
    <row r="337" s="2" customFormat="1">
      <c r="A337" s="39"/>
      <c r="B337" s="45"/>
      <c r="C337" s="306" t="s">
        <v>245</v>
      </c>
      <c r="D337" s="306" t="s">
        <v>246</v>
      </c>
      <c r="E337" s="18" t="s">
        <v>158</v>
      </c>
      <c r="F337" s="307">
        <v>2.9279999999999999</v>
      </c>
      <c r="G337" s="39"/>
      <c r="H337" s="45"/>
    </row>
    <row r="338" s="2" customFormat="1">
      <c r="A338" s="39"/>
      <c r="B338" s="45"/>
      <c r="C338" s="306" t="s">
        <v>270</v>
      </c>
      <c r="D338" s="306" t="s">
        <v>271</v>
      </c>
      <c r="E338" s="18" t="s">
        <v>158</v>
      </c>
      <c r="F338" s="307">
        <v>9.0719999999999992</v>
      </c>
      <c r="G338" s="39"/>
      <c r="H338" s="45"/>
    </row>
    <row r="339" s="2" customFormat="1" ht="16.8" customHeight="1">
      <c r="A339" s="39"/>
      <c r="B339" s="45"/>
      <c r="C339" s="306" t="s">
        <v>276</v>
      </c>
      <c r="D339" s="306" t="s">
        <v>277</v>
      </c>
      <c r="E339" s="18" t="s">
        <v>278</v>
      </c>
      <c r="F339" s="307">
        <v>16.329000000000001</v>
      </c>
      <c r="G339" s="39"/>
      <c r="H339" s="45"/>
    </row>
    <row r="340" s="2" customFormat="1" ht="16.8" customHeight="1">
      <c r="A340" s="39"/>
      <c r="B340" s="45"/>
      <c r="C340" s="306" t="s">
        <v>297</v>
      </c>
      <c r="D340" s="306" t="s">
        <v>298</v>
      </c>
      <c r="E340" s="18" t="s">
        <v>158</v>
      </c>
      <c r="F340" s="307">
        <v>1.464</v>
      </c>
      <c r="G340" s="39"/>
      <c r="H340" s="45"/>
    </row>
    <row r="341" s="2" customFormat="1" ht="16.8" customHeight="1">
      <c r="A341" s="39"/>
      <c r="B341" s="45"/>
      <c r="C341" s="302" t="s">
        <v>160</v>
      </c>
      <c r="D341" s="303" t="s">
        <v>161</v>
      </c>
      <c r="E341" s="304" t="s">
        <v>131</v>
      </c>
      <c r="F341" s="305">
        <v>11.25</v>
      </c>
      <c r="G341" s="39"/>
      <c r="H341" s="45"/>
    </row>
    <row r="342" s="2" customFormat="1" ht="16.8" customHeight="1">
      <c r="A342" s="39"/>
      <c r="B342" s="45"/>
      <c r="C342" s="306" t="s">
        <v>1</v>
      </c>
      <c r="D342" s="306" t="s">
        <v>1729</v>
      </c>
      <c r="E342" s="18" t="s">
        <v>1</v>
      </c>
      <c r="F342" s="307">
        <v>2.6400000000000001</v>
      </c>
      <c r="G342" s="39"/>
      <c r="H342" s="45"/>
    </row>
    <row r="343" s="2" customFormat="1" ht="16.8" customHeight="1">
      <c r="A343" s="39"/>
      <c r="B343" s="45"/>
      <c r="C343" s="306" t="s">
        <v>1</v>
      </c>
      <c r="D343" s="306" t="s">
        <v>1730</v>
      </c>
      <c r="E343" s="18" t="s">
        <v>1</v>
      </c>
      <c r="F343" s="307">
        <v>3.4199999999999999</v>
      </c>
      <c r="G343" s="39"/>
      <c r="H343" s="45"/>
    </row>
    <row r="344" s="2" customFormat="1" ht="16.8" customHeight="1">
      <c r="A344" s="39"/>
      <c r="B344" s="45"/>
      <c r="C344" s="306" t="s">
        <v>1</v>
      </c>
      <c r="D344" s="306" t="s">
        <v>1731</v>
      </c>
      <c r="E344" s="18" t="s">
        <v>1</v>
      </c>
      <c r="F344" s="307">
        <v>0.47999999999999998</v>
      </c>
      <c r="G344" s="39"/>
      <c r="H344" s="45"/>
    </row>
    <row r="345" s="2" customFormat="1" ht="16.8" customHeight="1">
      <c r="A345" s="39"/>
      <c r="B345" s="45"/>
      <c r="C345" s="306" t="s">
        <v>1</v>
      </c>
      <c r="D345" s="306" t="s">
        <v>1732</v>
      </c>
      <c r="E345" s="18" t="s">
        <v>1</v>
      </c>
      <c r="F345" s="307">
        <v>0.63</v>
      </c>
      <c r="G345" s="39"/>
      <c r="H345" s="45"/>
    </row>
    <row r="346" s="2" customFormat="1" ht="16.8" customHeight="1">
      <c r="A346" s="39"/>
      <c r="B346" s="45"/>
      <c r="C346" s="306" t="s">
        <v>1</v>
      </c>
      <c r="D346" s="306" t="s">
        <v>1733</v>
      </c>
      <c r="E346" s="18" t="s">
        <v>1</v>
      </c>
      <c r="F346" s="307">
        <v>0.67500000000000004</v>
      </c>
      <c r="G346" s="39"/>
      <c r="H346" s="45"/>
    </row>
    <row r="347" s="2" customFormat="1" ht="16.8" customHeight="1">
      <c r="A347" s="39"/>
      <c r="B347" s="45"/>
      <c r="C347" s="306" t="s">
        <v>1</v>
      </c>
      <c r="D347" s="306" t="s">
        <v>1734</v>
      </c>
      <c r="E347" s="18" t="s">
        <v>1</v>
      </c>
      <c r="F347" s="307">
        <v>1.29</v>
      </c>
      <c r="G347" s="39"/>
      <c r="H347" s="45"/>
    </row>
    <row r="348" s="2" customFormat="1" ht="16.8" customHeight="1">
      <c r="A348" s="39"/>
      <c r="B348" s="45"/>
      <c r="C348" s="306" t="s">
        <v>1</v>
      </c>
      <c r="D348" s="306" t="s">
        <v>1735</v>
      </c>
      <c r="E348" s="18" t="s">
        <v>1</v>
      </c>
      <c r="F348" s="307">
        <v>0.67500000000000004</v>
      </c>
      <c r="G348" s="39"/>
      <c r="H348" s="45"/>
    </row>
    <row r="349" s="2" customFormat="1" ht="16.8" customHeight="1">
      <c r="A349" s="39"/>
      <c r="B349" s="45"/>
      <c r="C349" s="306" t="s">
        <v>1</v>
      </c>
      <c r="D349" s="306" t="s">
        <v>1736</v>
      </c>
      <c r="E349" s="18" t="s">
        <v>1</v>
      </c>
      <c r="F349" s="307">
        <v>1.44</v>
      </c>
      <c r="G349" s="39"/>
      <c r="H349" s="45"/>
    </row>
    <row r="350" s="2" customFormat="1" ht="16.8" customHeight="1">
      <c r="A350" s="39"/>
      <c r="B350" s="45"/>
      <c r="C350" s="306" t="s">
        <v>160</v>
      </c>
      <c r="D350" s="306" t="s">
        <v>244</v>
      </c>
      <c r="E350" s="18" t="s">
        <v>1</v>
      </c>
      <c r="F350" s="307">
        <v>11.25</v>
      </c>
      <c r="G350" s="39"/>
      <c r="H350" s="45"/>
    </row>
    <row r="351" s="2" customFormat="1" ht="16.8" customHeight="1">
      <c r="A351" s="39"/>
      <c r="B351" s="45"/>
      <c r="C351" s="308" t="s">
        <v>2499</v>
      </c>
      <c r="D351" s="39"/>
      <c r="E351" s="39"/>
      <c r="F351" s="39"/>
      <c r="G351" s="39"/>
      <c r="H351" s="45"/>
    </row>
    <row r="352" s="2" customFormat="1" ht="16.8" customHeight="1">
      <c r="A352" s="39"/>
      <c r="B352" s="45"/>
      <c r="C352" s="306" t="s">
        <v>1726</v>
      </c>
      <c r="D352" s="306" t="s">
        <v>1727</v>
      </c>
      <c r="E352" s="18" t="s">
        <v>131</v>
      </c>
      <c r="F352" s="307">
        <v>11.25</v>
      </c>
      <c r="G352" s="39"/>
      <c r="H352" s="45"/>
    </row>
    <row r="353" s="2" customFormat="1" ht="16.8" customHeight="1">
      <c r="A353" s="39"/>
      <c r="B353" s="45"/>
      <c r="C353" s="306" t="s">
        <v>1738</v>
      </c>
      <c r="D353" s="306" t="s">
        <v>1739</v>
      </c>
      <c r="E353" s="18" t="s">
        <v>131</v>
      </c>
      <c r="F353" s="307">
        <v>11.25</v>
      </c>
      <c r="G353" s="39"/>
      <c r="H353" s="45"/>
    </row>
    <row r="354" s="2" customFormat="1" ht="16.8" customHeight="1">
      <c r="A354" s="39"/>
      <c r="B354" s="45"/>
      <c r="C354" s="306" t="s">
        <v>1742</v>
      </c>
      <c r="D354" s="306" t="s">
        <v>1743</v>
      </c>
      <c r="E354" s="18" t="s">
        <v>131</v>
      </c>
      <c r="F354" s="307">
        <v>11.25</v>
      </c>
      <c r="G354" s="39"/>
      <c r="H354" s="45"/>
    </row>
    <row r="355" s="2" customFormat="1" ht="16.8" customHeight="1">
      <c r="A355" s="39"/>
      <c r="B355" s="45"/>
      <c r="C355" s="306" t="s">
        <v>1746</v>
      </c>
      <c r="D355" s="306" t="s">
        <v>1747</v>
      </c>
      <c r="E355" s="18" t="s">
        <v>131</v>
      </c>
      <c r="F355" s="307">
        <v>11.25</v>
      </c>
      <c r="G355" s="39"/>
      <c r="H355" s="45"/>
    </row>
    <row r="356" s="2" customFormat="1" ht="16.8" customHeight="1">
      <c r="A356" s="39"/>
      <c r="B356" s="45"/>
      <c r="C356" s="302" t="s">
        <v>163</v>
      </c>
      <c r="D356" s="303" t="s">
        <v>1</v>
      </c>
      <c r="E356" s="304" t="s">
        <v>1</v>
      </c>
      <c r="F356" s="305">
        <v>6.5700000000000003</v>
      </c>
      <c r="G356" s="39"/>
      <c r="H356" s="45"/>
    </row>
    <row r="357" s="2" customFormat="1" ht="16.8" customHeight="1">
      <c r="A357" s="39"/>
      <c r="B357" s="45"/>
      <c r="C357" s="306" t="s">
        <v>1</v>
      </c>
      <c r="D357" s="306" t="s">
        <v>1710</v>
      </c>
      <c r="E357" s="18" t="s">
        <v>1</v>
      </c>
      <c r="F357" s="307">
        <v>2.21</v>
      </c>
      <c r="G357" s="39"/>
      <c r="H357" s="45"/>
    </row>
    <row r="358" s="2" customFormat="1" ht="16.8" customHeight="1">
      <c r="A358" s="39"/>
      <c r="B358" s="45"/>
      <c r="C358" s="306" t="s">
        <v>1</v>
      </c>
      <c r="D358" s="306" t="s">
        <v>1711</v>
      </c>
      <c r="E358" s="18" t="s">
        <v>1</v>
      </c>
      <c r="F358" s="307">
        <v>1.3600000000000001</v>
      </c>
      <c r="G358" s="39"/>
      <c r="H358" s="45"/>
    </row>
    <row r="359" s="2" customFormat="1" ht="16.8" customHeight="1">
      <c r="A359" s="39"/>
      <c r="B359" s="45"/>
      <c r="C359" s="306" t="s">
        <v>1</v>
      </c>
      <c r="D359" s="306" t="s">
        <v>1712</v>
      </c>
      <c r="E359" s="18" t="s">
        <v>1</v>
      </c>
      <c r="F359" s="307">
        <v>3</v>
      </c>
      <c r="G359" s="39"/>
      <c r="H359" s="45"/>
    </row>
    <row r="360" s="2" customFormat="1" ht="16.8" customHeight="1">
      <c r="A360" s="39"/>
      <c r="B360" s="45"/>
      <c r="C360" s="306" t="s">
        <v>163</v>
      </c>
      <c r="D360" s="306" t="s">
        <v>244</v>
      </c>
      <c r="E360" s="18" t="s">
        <v>1</v>
      </c>
      <c r="F360" s="307">
        <v>6.5700000000000003</v>
      </c>
      <c r="G360" s="39"/>
      <c r="H360" s="45"/>
    </row>
    <row r="361" s="2" customFormat="1" ht="16.8" customHeight="1">
      <c r="A361" s="39"/>
      <c r="B361" s="45"/>
      <c r="C361" s="308" t="s">
        <v>2499</v>
      </c>
      <c r="D361" s="39"/>
      <c r="E361" s="39"/>
      <c r="F361" s="39"/>
      <c r="G361" s="39"/>
      <c r="H361" s="45"/>
    </row>
    <row r="362" s="2" customFormat="1" ht="16.8" customHeight="1">
      <c r="A362" s="39"/>
      <c r="B362" s="45"/>
      <c r="C362" s="306" t="s">
        <v>1707</v>
      </c>
      <c r="D362" s="306" t="s">
        <v>1708</v>
      </c>
      <c r="E362" s="18" t="s">
        <v>131</v>
      </c>
      <c r="F362" s="307">
        <v>6.5700000000000003</v>
      </c>
      <c r="G362" s="39"/>
      <c r="H362" s="45"/>
    </row>
    <row r="363" s="2" customFormat="1" ht="16.8" customHeight="1">
      <c r="A363" s="39"/>
      <c r="B363" s="45"/>
      <c r="C363" s="306" t="s">
        <v>1714</v>
      </c>
      <c r="D363" s="306" t="s">
        <v>1715</v>
      </c>
      <c r="E363" s="18" t="s">
        <v>131</v>
      </c>
      <c r="F363" s="307">
        <v>6.5700000000000003</v>
      </c>
      <c r="G363" s="39"/>
      <c r="H363" s="45"/>
    </row>
    <row r="364" s="2" customFormat="1" ht="16.8" customHeight="1">
      <c r="A364" s="39"/>
      <c r="B364" s="45"/>
      <c r="C364" s="306" t="s">
        <v>1718</v>
      </c>
      <c r="D364" s="306" t="s">
        <v>1719</v>
      </c>
      <c r="E364" s="18" t="s">
        <v>131</v>
      </c>
      <c r="F364" s="307">
        <v>6.5700000000000003</v>
      </c>
      <c r="G364" s="39"/>
      <c r="H364" s="45"/>
    </row>
    <row r="365" s="2" customFormat="1" ht="16.8" customHeight="1">
      <c r="A365" s="39"/>
      <c r="B365" s="45"/>
      <c r="C365" s="306" t="s">
        <v>1722</v>
      </c>
      <c r="D365" s="306" t="s">
        <v>1723</v>
      </c>
      <c r="E365" s="18" t="s">
        <v>131</v>
      </c>
      <c r="F365" s="307">
        <v>6.5700000000000003</v>
      </c>
      <c r="G365" s="39"/>
      <c r="H365" s="45"/>
    </row>
    <row r="366" s="2" customFormat="1" ht="16.8" customHeight="1">
      <c r="A366" s="39"/>
      <c r="B366" s="45"/>
      <c r="C366" s="302" t="s">
        <v>165</v>
      </c>
      <c r="D366" s="303" t="s">
        <v>1</v>
      </c>
      <c r="E366" s="304" t="s">
        <v>1</v>
      </c>
      <c r="F366" s="305">
        <v>18.199999999999999</v>
      </c>
      <c r="G366" s="39"/>
      <c r="H366" s="45"/>
    </row>
    <row r="367" s="2" customFormat="1" ht="16.8" customHeight="1">
      <c r="A367" s="39"/>
      <c r="B367" s="45"/>
      <c r="C367" s="306" t="s">
        <v>1</v>
      </c>
      <c r="D367" s="306" t="s">
        <v>1694</v>
      </c>
      <c r="E367" s="18" t="s">
        <v>1</v>
      </c>
      <c r="F367" s="307">
        <v>3.46</v>
      </c>
      <c r="G367" s="39"/>
      <c r="H367" s="45"/>
    </row>
    <row r="368" s="2" customFormat="1" ht="16.8" customHeight="1">
      <c r="A368" s="39"/>
      <c r="B368" s="45"/>
      <c r="C368" s="306" t="s">
        <v>1</v>
      </c>
      <c r="D368" s="306" t="s">
        <v>1695</v>
      </c>
      <c r="E368" s="18" t="s">
        <v>1</v>
      </c>
      <c r="F368" s="307">
        <v>5.5</v>
      </c>
      <c r="G368" s="39"/>
      <c r="H368" s="45"/>
    </row>
    <row r="369" s="2" customFormat="1" ht="16.8" customHeight="1">
      <c r="A369" s="39"/>
      <c r="B369" s="45"/>
      <c r="C369" s="306" t="s">
        <v>1</v>
      </c>
      <c r="D369" s="306" t="s">
        <v>1696</v>
      </c>
      <c r="E369" s="18" t="s">
        <v>1</v>
      </c>
      <c r="F369" s="307">
        <v>9.2400000000000002</v>
      </c>
      <c r="G369" s="39"/>
      <c r="H369" s="45"/>
    </row>
    <row r="370" s="2" customFormat="1" ht="16.8" customHeight="1">
      <c r="A370" s="39"/>
      <c r="B370" s="45"/>
      <c r="C370" s="306" t="s">
        <v>165</v>
      </c>
      <c r="D370" s="306" t="s">
        <v>244</v>
      </c>
      <c r="E370" s="18" t="s">
        <v>1</v>
      </c>
      <c r="F370" s="307">
        <v>18.199999999999999</v>
      </c>
      <c r="G370" s="39"/>
      <c r="H370" s="45"/>
    </row>
    <row r="371" s="2" customFormat="1" ht="16.8" customHeight="1">
      <c r="A371" s="39"/>
      <c r="B371" s="45"/>
      <c r="C371" s="308" t="s">
        <v>2499</v>
      </c>
      <c r="D371" s="39"/>
      <c r="E371" s="39"/>
      <c r="F371" s="39"/>
      <c r="G371" s="39"/>
      <c r="H371" s="45"/>
    </row>
    <row r="372" s="2" customFormat="1" ht="16.8" customHeight="1">
      <c r="A372" s="39"/>
      <c r="B372" s="45"/>
      <c r="C372" s="306" t="s">
        <v>1691</v>
      </c>
      <c r="D372" s="306" t="s">
        <v>1692</v>
      </c>
      <c r="E372" s="18" t="s">
        <v>131</v>
      </c>
      <c r="F372" s="307">
        <v>18.199999999999999</v>
      </c>
      <c r="G372" s="39"/>
      <c r="H372" s="45"/>
    </row>
    <row r="373" s="2" customFormat="1" ht="16.8" customHeight="1">
      <c r="A373" s="39"/>
      <c r="B373" s="45"/>
      <c r="C373" s="306" t="s">
        <v>1698</v>
      </c>
      <c r="D373" s="306" t="s">
        <v>1699</v>
      </c>
      <c r="E373" s="18" t="s">
        <v>131</v>
      </c>
      <c r="F373" s="307">
        <v>36.399999999999999</v>
      </c>
      <c r="G373" s="39"/>
      <c r="H373" s="45"/>
    </row>
    <row r="374" s="2" customFormat="1" ht="16.8" customHeight="1">
      <c r="A374" s="39"/>
      <c r="B374" s="45"/>
      <c r="C374" s="306" t="s">
        <v>1703</v>
      </c>
      <c r="D374" s="306" t="s">
        <v>1704</v>
      </c>
      <c r="E374" s="18" t="s">
        <v>131</v>
      </c>
      <c r="F374" s="307">
        <v>36.399999999999999</v>
      </c>
      <c r="G374" s="39"/>
      <c r="H374" s="45"/>
    </row>
    <row r="375" s="2" customFormat="1" ht="16.8" customHeight="1">
      <c r="A375" s="39"/>
      <c r="B375" s="45"/>
      <c r="C375" s="302" t="s">
        <v>167</v>
      </c>
      <c r="D375" s="303" t="s">
        <v>1</v>
      </c>
      <c r="E375" s="304" t="s">
        <v>1</v>
      </c>
      <c r="F375" s="305">
        <v>10.859999999999999</v>
      </c>
      <c r="G375" s="39"/>
      <c r="H375" s="45"/>
    </row>
    <row r="376" s="2" customFormat="1" ht="16.8" customHeight="1">
      <c r="A376" s="39"/>
      <c r="B376" s="45"/>
      <c r="C376" s="306" t="s">
        <v>167</v>
      </c>
      <c r="D376" s="306" t="s">
        <v>2152</v>
      </c>
      <c r="E376" s="18" t="s">
        <v>1</v>
      </c>
      <c r="F376" s="307">
        <v>10.859999999999999</v>
      </c>
      <c r="G376" s="39"/>
      <c r="H376" s="45"/>
    </row>
    <row r="377" s="2" customFormat="1" ht="16.8" customHeight="1">
      <c r="A377" s="39"/>
      <c r="B377" s="45"/>
      <c r="C377" s="302" t="s">
        <v>168</v>
      </c>
      <c r="D377" s="303" t="s">
        <v>1</v>
      </c>
      <c r="E377" s="304" t="s">
        <v>1</v>
      </c>
      <c r="F377" s="305">
        <v>700.625</v>
      </c>
      <c r="G377" s="39"/>
      <c r="H377" s="45"/>
    </row>
    <row r="378" s="2" customFormat="1" ht="16.8" customHeight="1">
      <c r="A378" s="39"/>
      <c r="B378" s="45"/>
      <c r="C378" s="306" t="s">
        <v>1</v>
      </c>
      <c r="D378" s="306" t="s">
        <v>2428</v>
      </c>
      <c r="E378" s="18" t="s">
        <v>1</v>
      </c>
      <c r="F378" s="307">
        <v>0</v>
      </c>
      <c r="G378" s="39"/>
      <c r="H378" s="45"/>
    </row>
    <row r="379" s="2" customFormat="1" ht="16.8" customHeight="1">
      <c r="A379" s="39"/>
      <c r="B379" s="45"/>
      <c r="C379" s="306" t="s">
        <v>1</v>
      </c>
      <c r="D379" s="306" t="s">
        <v>2429</v>
      </c>
      <c r="E379" s="18" t="s">
        <v>1</v>
      </c>
      <c r="F379" s="307">
        <v>35.149999999999999</v>
      </c>
      <c r="G379" s="39"/>
      <c r="H379" s="45"/>
    </row>
    <row r="380" s="2" customFormat="1" ht="16.8" customHeight="1">
      <c r="A380" s="39"/>
      <c r="B380" s="45"/>
      <c r="C380" s="306" t="s">
        <v>1</v>
      </c>
      <c r="D380" s="306" t="s">
        <v>2430</v>
      </c>
      <c r="E380" s="18" t="s">
        <v>1</v>
      </c>
      <c r="F380" s="307">
        <v>21.41</v>
      </c>
      <c r="G380" s="39"/>
      <c r="H380" s="45"/>
    </row>
    <row r="381" s="2" customFormat="1" ht="16.8" customHeight="1">
      <c r="A381" s="39"/>
      <c r="B381" s="45"/>
      <c r="C381" s="306" t="s">
        <v>1</v>
      </c>
      <c r="D381" s="306" t="s">
        <v>2431</v>
      </c>
      <c r="E381" s="18" t="s">
        <v>1</v>
      </c>
      <c r="F381" s="307">
        <v>0</v>
      </c>
      <c r="G381" s="39"/>
      <c r="H381" s="45"/>
    </row>
    <row r="382" s="2" customFormat="1" ht="16.8" customHeight="1">
      <c r="A382" s="39"/>
      <c r="B382" s="45"/>
      <c r="C382" s="306" t="s">
        <v>1</v>
      </c>
      <c r="D382" s="306" t="s">
        <v>2432</v>
      </c>
      <c r="E382" s="18" t="s">
        <v>1</v>
      </c>
      <c r="F382" s="307">
        <v>20.329999999999998</v>
      </c>
      <c r="G382" s="39"/>
      <c r="H382" s="45"/>
    </row>
    <row r="383" s="2" customFormat="1" ht="16.8" customHeight="1">
      <c r="A383" s="39"/>
      <c r="B383" s="45"/>
      <c r="C383" s="306" t="s">
        <v>1</v>
      </c>
      <c r="D383" s="306" t="s">
        <v>612</v>
      </c>
      <c r="E383" s="18" t="s">
        <v>1</v>
      </c>
      <c r="F383" s="307">
        <v>8.9700000000000006</v>
      </c>
      <c r="G383" s="39"/>
      <c r="H383" s="45"/>
    </row>
    <row r="384" s="2" customFormat="1" ht="16.8" customHeight="1">
      <c r="A384" s="39"/>
      <c r="B384" s="45"/>
      <c r="C384" s="306" t="s">
        <v>1</v>
      </c>
      <c r="D384" s="306" t="s">
        <v>2433</v>
      </c>
      <c r="E384" s="18" t="s">
        <v>1</v>
      </c>
      <c r="F384" s="307">
        <v>0</v>
      </c>
      <c r="G384" s="39"/>
      <c r="H384" s="45"/>
    </row>
    <row r="385" s="2" customFormat="1" ht="16.8" customHeight="1">
      <c r="A385" s="39"/>
      <c r="B385" s="45"/>
      <c r="C385" s="306" t="s">
        <v>1</v>
      </c>
      <c r="D385" s="306" t="s">
        <v>2434</v>
      </c>
      <c r="E385" s="18" t="s">
        <v>1</v>
      </c>
      <c r="F385" s="307">
        <v>71.25</v>
      </c>
      <c r="G385" s="39"/>
      <c r="H385" s="45"/>
    </row>
    <row r="386" s="2" customFormat="1" ht="16.8" customHeight="1">
      <c r="A386" s="39"/>
      <c r="B386" s="45"/>
      <c r="C386" s="306" t="s">
        <v>1</v>
      </c>
      <c r="D386" s="306" t="s">
        <v>109</v>
      </c>
      <c r="E386" s="18" t="s">
        <v>1</v>
      </c>
      <c r="F386" s="307">
        <v>82.409999999999997</v>
      </c>
      <c r="G386" s="39"/>
      <c r="H386" s="45"/>
    </row>
    <row r="387" s="2" customFormat="1" ht="16.8" customHeight="1">
      <c r="A387" s="39"/>
      <c r="B387" s="45"/>
      <c r="C387" s="306" t="s">
        <v>1</v>
      </c>
      <c r="D387" s="306" t="s">
        <v>2435</v>
      </c>
      <c r="E387" s="18" t="s">
        <v>1</v>
      </c>
      <c r="F387" s="307">
        <v>0</v>
      </c>
      <c r="G387" s="39"/>
      <c r="H387" s="45"/>
    </row>
    <row r="388" s="2" customFormat="1" ht="16.8" customHeight="1">
      <c r="A388" s="39"/>
      <c r="B388" s="45"/>
      <c r="C388" s="306" t="s">
        <v>1</v>
      </c>
      <c r="D388" s="306" t="s">
        <v>2436</v>
      </c>
      <c r="E388" s="18" t="s">
        <v>1</v>
      </c>
      <c r="F388" s="307">
        <v>34.009999999999998</v>
      </c>
      <c r="G388" s="39"/>
      <c r="H388" s="45"/>
    </row>
    <row r="389" s="2" customFormat="1" ht="16.8" customHeight="1">
      <c r="A389" s="39"/>
      <c r="B389" s="45"/>
      <c r="C389" s="306" t="s">
        <v>1</v>
      </c>
      <c r="D389" s="306" t="s">
        <v>600</v>
      </c>
      <c r="E389" s="18" t="s">
        <v>1</v>
      </c>
      <c r="F389" s="307">
        <v>26.010000000000002</v>
      </c>
      <c r="G389" s="39"/>
      <c r="H389" s="45"/>
    </row>
    <row r="390" s="2" customFormat="1" ht="16.8" customHeight="1">
      <c r="A390" s="39"/>
      <c r="B390" s="45"/>
      <c r="C390" s="306" t="s">
        <v>1</v>
      </c>
      <c r="D390" s="306" t="s">
        <v>2437</v>
      </c>
      <c r="E390" s="18" t="s">
        <v>1</v>
      </c>
      <c r="F390" s="307">
        <v>0</v>
      </c>
      <c r="G390" s="39"/>
      <c r="H390" s="45"/>
    </row>
    <row r="391" s="2" customFormat="1" ht="16.8" customHeight="1">
      <c r="A391" s="39"/>
      <c r="B391" s="45"/>
      <c r="C391" s="306" t="s">
        <v>1</v>
      </c>
      <c r="D391" s="306" t="s">
        <v>2438</v>
      </c>
      <c r="E391" s="18" t="s">
        <v>1</v>
      </c>
      <c r="F391" s="307">
        <v>32.68</v>
      </c>
      <c r="G391" s="39"/>
      <c r="H391" s="45"/>
    </row>
    <row r="392" s="2" customFormat="1" ht="16.8" customHeight="1">
      <c r="A392" s="39"/>
      <c r="B392" s="45"/>
      <c r="C392" s="306" t="s">
        <v>1</v>
      </c>
      <c r="D392" s="306" t="s">
        <v>606</v>
      </c>
      <c r="E392" s="18" t="s">
        <v>1</v>
      </c>
      <c r="F392" s="307">
        <v>17.690000000000001</v>
      </c>
      <c r="G392" s="39"/>
      <c r="H392" s="45"/>
    </row>
    <row r="393" s="2" customFormat="1" ht="16.8" customHeight="1">
      <c r="A393" s="39"/>
      <c r="B393" s="45"/>
      <c r="C393" s="306" t="s">
        <v>1</v>
      </c>
      <c r="D393" s="306" t="s">
        <v>2439</v>
      </c>
      <c r="E393" s="18" t="s">
        <v>1</v>
      </c>
      <c r="F393" s="307">
        <v>0</v>
      </c>
      <c r="G393" s="39"/>
      <c r="H393" s="45"/>
    </row>
    <row r="394" s="2" customFormat="1" ht="16.8" customHeight="1">
      <c r="A394" s="39"/>
      <c r="B394" s="45"/>
      <c r="C394" s="306" t="s">
        <v>1</v>
      </c>
      <c r="D394" s="306" t="s">
        <v>2440</v>
      </c>
      <c r="E394" s="18" t="s">
        <v>1</v>
      </c>
      <c r="F394" s="307">
        <v>43.604999999999997</v>
      </c>
      <c r="G394" s="39"/>
      <c r="H394" s="45"/>
    </row>
    <row r="395" s="2" customFormat="1" ht="16.8" customHeight="1">
      <c r="A395" s="39"/>
      <c r="B395" s="45"/>
      <c r="C395" s="306" t="s">
        <v>1</v>
      </c>
      <c r="D395" s="306" t="s">
        <v>2441</v>
      </c>
      <c r="E395" s="18" t="s">
        <v>1</v>
      </c>
      <c r="F395" s="307">
        <v>14.279999999999999</v>
      </c>
      <c r="G395" s="39"/>
      <c r="H395" s="45"/>
    </row>
    <row r="396" s="2" customFormat="1" ht="16.8" customHeight="1">
      <c r="A396" s="39"/>
      <c r="B396" s="45"/>
      <c r="C396" s="306" t="s">
        <v>1</v>
      </c>
      <c r="D396" s="306" t="s">
        <v>2442</v>
      </c>
      <c r="E396" s="18" t="s">
        <v>1</v>
      </c>
      <c r="F396" s="307">
        <v>0</v>
      </c>
      <c r="G396" s="39"/>
      <c r="H396" s="45"/>
    </row>
    <row r="397" s="2" customFormat="1" ht="16.8" customHeight="1">
      <c r="A397" s="39"/>
      <c r="B397" s="45"/>
      <c r="C397" s="306" t="s">
        <v>1</v>
      </c>
      <c r="D397" s="306" t="s">
        <v>2443</v>
      </c>
      <c r="E397" s="18" t="s">
        <v>1</v>
      </c>
      <c r="F397" s="307">
        <v>62.899999999999999</v>
      </c>
      <c r="G397" s="39"/>
      <c r="H397" s="45"/>
    </row>
    <row r="398" s="2" customFormat="1" ht="16.8" customHeight="1">
      <c r="A398" s="39"/>
      <c r="B398" s="45"/>
      <c r="C398" s="306" t="s">
        <v>1</v>
      </c>
      <c r="D398" s="306" t="s">
        <v>2444</v>
      </c>
      <c r="E398" s="18" t="s">
        <v>1</v>
      </c>
      <c r="F398" s="307">
        <v>9.3900000000000006</v>
      </c>
      <c r="G398" s="39"/>
      <c r="H398" s="45"/>
    </row>
    <row r="399" s="2" customFormat="1" ht="16.8" customHeight="1">
      <c r="A399" s="39"/>
      <c r="B399" s="45"/>
      <c r="C399" s="306" t="s">
        <v>1</v>
      </c>
      <c r="D399" s="306" t="s">
        <v>2445</v>
      </c>
      <c r="E399" s="18" t="s">
        <v>1</v>
      </c>
      <c r="F399" s="307">
        <v>0</v>
      </c>
      <c r="G399" s="39"/>
      <c r="H399" s="45"/>
    </row>
    <row r="400" s="2" customFormat="1" ht="16.8" customHeight="1">
      <c r="A400" s="39"/>
      <c r="B400" s="45"/>
      <c r="C400" s="306" t="s">
        <v>1</v>
      </c>
      <c r="D400" s="306" t="s">
        <v>2443</v>
      </c>
      <c r="E400" s="18" t="s">
        <v>1</v>
      </c>
      <c r="F400" s="307">
        <v>62.899999999999999</v>
      </c>
      <c r="G400" s="39"/>
      <c r="H400" s="45"/>
    </row>
    <row r="401" s="2" customFormat="1" ht="16.8" customHeight="1">
      <c r="A401" s="39"/>
      <c r="B401" s="45"/>
      <c r="C401" s="306" t="s">
        <v>1</v>
      </c>
      <c r="D401" s="306" t="s">
        <v>2446</v>
      </c>
      <c r="E401" s="18" t="s">
        <v>1</v>
      </c>
      <c r="F401" s="307">
        <v>13.32</v>
      </c>
      <c r="G401" s="39"/>
      <c r="H401" s="45"/>
    </row>
    <row r="402" s="2" customFormat="1" ht="16.8" customHeight="1">
      <c r="A402" s="39"/>
      <c r="B402" s="45"/>
      <c r="C402" s="306" t="s">
        <v>1</v>
      </c>
      <c r="D402" s="306" t="s">
        <v>486</v>
      </c>
      <c r="E402" s="18" t="s">
        <v>1</v>
      </c>
      <c r="F402" s="307">
        <v>0</v>
      </c>
      <c r="G402" s="39"/>
      <c r="H402" s="45"/>
    </row>
    <row r="403" s="2" customFormat="1" ht="16.8" customHeight="1">
      <c r="A403" s="39"/>
      <c r="B403" s="45"/>
      <c r="C403" s="306" t="s">
        <v>1</v>
      </c>
      <c r="D403" s="306" t="s">
        <v>2447</v>
      </c>
      <c r="E403" s="18" t="s">
        <v>1</v>
      </c>
      <c r="F403" s="307">
        <v>6</v>
      </c>
      <c r="G403" s="39"/>
      <c r="H403" s="45"/>
    </row>
    <row r="404" s="2" customFormat="1" ht="16.8" customHeight="1">
      <c r="A404" s="39"/>
      <c r="B404" s="45"/>
      <c r="C404" s="306" t="s">
        <v>1</v>
      </c>
      <c r="D404" s="306" t="s">
        <v>2448</v>
      </c>
      <c r="E404" s="18" t="s">
        <v>1</v>
      </c>
      <c r="F404" s="307">
        <v>1.44</v>
      </c>
      <c r="G404" s="39"/>
      <c r="H404" s="45"/>
    </row>
    <row r="405" s="2" customFormat="1" ht="16.8" customHeight="1">
      <c r="A405" s="39"/>
      <c r="B405" s="45"/>
      <c r="C405" s="306" t="s">
        <v>1</v>
      </c>
      <c r="D405" s="306" t="s">
        <v>2278</v>
      </c>
      <c r="E405" s="18" t="s">
        <v>1</v>
      </c>
      <c r="F405" s="307">
        <v>0</v>
      </c>
      <c r="G405" s="39"/>
      <c r="H405" s="45"/>
    </row>
    <row r="406" s="2" customFormat="1" ht="16.8" customHeight="1">
      <c r="A406" s="39"/>
      <c r="B406" s="45"/>
      <c r="C406" s="306" t="s">
        <v>1</v>
      </c>
      <c r="D406" s="306" t="s">
        <v>2449</v>
      </c>
      <c r="E406" s="18" t="s">
        <v>1</v>
      </c>
      <c r="F406" s="307">
        <v>9.4800000000000004</v>
      </c>
      <c r="G406" s="39"/>
      <c r="H406" s="45"/>
    </row>
    <row r="407" s="2" customFormat="1" ht="16.8" customHeight="1">
      <c r="A407" s="39"/>
      <c r="B407" s="45"/>
      <c r="C407" s="306" t="s">
        <v>1</v>
      </c>
      <c r="D407" s="306" t="s">
        <v>2450</v>
      </c>
      <c r="E407" s="18" t="s">
        <v>1</v>
      </c>
      <c r="F407" s="307">
        <v>3.8700000000000001</v>
      </c>
      <c r="G407" s="39"/>
      <c r="H407" s="45"/>
    </row>
    <row r="408" s="2" customFormat="1" ht="16.8" customHeight="1">
      <c r="A408" s="39"/>
      <c r="B408" s="45"/>
      <c r="C408" s="306" t="s">
        <v>1</v>
      </c>
      <c r="D408" s="306" t="s">
        <v>2282</v>
      </c>
      <c r="E408" s="18" t="s">
        <v>1</v>
      </c>
      <c r="F408" s="307">
        <v>0</v>
      </c>
      <c r="G408" s="39"/>
      <c r="H408" s="45"/>
    </row>
    <row r="409" s="2" customFormat="1" ht="16.8" customHeight="1">
      <c r="A409" s="39"/>
      <c r="B409" s="45"/>
      <c r="C409" s="306" t="s">
        <v>1</v>
      </c>
      <c r="D409" s="306" t="s">
        <v>2451</v>
      </c>
      <c r="E409" s="18" t="s">
        <v>1</v>
      </c>
      <c r="F409" s="307">
        <v>27.504000000000001</v>
      </c>
      <c r="G409" s="39"/>
      <c r="H409" s="45"/>
    </row>
    <row r="410" s="2" customFormat="1" ht="16.8" customHeight="1">
      <c r="A410" s="39"/>
      <c r="B410" s="45"/>
      <c r="C410" s="306" t="s">
        <v>1</v>
      </c>
      <c r="D410" s="306" t="s">
        <v>2452</v>
      </c>
      <c r="E410" s="18" t="s">
        <v>1</v>
      </c>
      <c r="F410" s="307">
        <v>6.4299999999999997</v>
      </c>
      <c r="G410" s="39"/>
      <c r="H410" s="45"/>
    </row>
    <row r="411" s="2" customFormat="1" ht="16.8" customHeight="1">
      <c r="A411" s="39"/>
      <c r="B411" s="45"/>
      <c r="C411" s="306" t="s">
        <v>1</v>
      </c>
      <c r="D411" s="306" t="s">
        <v>2285</v>
      </c>
      <c r="E411" s="18" t="s">
        <v>1</v>
      </c>
      <c r="F411" s="307">
        <v>0</v>
      </c>
      <c r="G411" s="39"/>
      <c r="H411" s="45"/>
    </row>
    <row r="412" s="2" customFormat="1" ht="16.8" customHeight="1">
      <c r="A412" s="39"/>
      <c r="B412" s="45"/>
      <c r="C412" s="306" t="s">
        <v>1</v>
      </c>
      <c r="D412" s="306" t="s">
        <v>2453</v>
      </c>
      <c r="E412" s="18" t="s">
        <v>1</v>
      </c>
      <c r="F412" s="307">
        <v>11.076000000000001</v>
      </c>
      <c r="G412" s="39"/>
      <c r="H412" s="45"/>
    </row>
    <row r="413" s="2" customFormat="1" ht="16.8" customHeight="1">
      <c r="A413" s="39"/>
      <c r="B413" s="45"/>
      <c r="C413" s="306" t="s">
        <v>1</v>
      </c>
      <c r="D413" s="306" t="s">
        <v>2454</v>
      </c>
      <c r="E413" s="18" t="s">
        <v>1</v>
      </c>
      <c r="F413" s="307">
        <v>4.7599999999999998</v>
      </c>
      <c r="G413" s="39"/>
      <c r="H413" s="45"/>
    </row>
    <row r="414" s="2" customFormat="1" ht="16.8" customHeight="1">
      <c r="A414" s="39"/>
      <c r="B414" s="45"/>
      <c r="C414" s="306" t="s">
        <v>1</v>
      </c>
      <c r="D414" s="306" t="s">
        <v>2455</v>
      </c>
      <c r="E414" s="18" t="s">
        <v>1</v>
      </c>
      <c r="F414" s="307">
        <v>0</v>
      </c>
      <c r="G414" s="39"/>
      <c r="H414" s="45"/>
    </row>
    <row r="415" s="2" customFormat="1" ht="16.8" customHeight="1">
      <c r="A415" s="39"/>
      <c r="B415" s="45"/>
      <c r="C415" s="306" t="s">
        <v>1</v>
      </c>
      <c r="D415" s="306" t="s">
        <v>2443</v>
      </c>
      <c r="E415" s="18" t="s">
        <v>1</v>
      </c>
      <c r="F415" s="307">
        <v>62.899999999999999</v>
      </c>
      <c r="G415" s="39"/>
      <c r="H415" s="45"/>
    </row>
    <row r="416" s="2" customFormat="1" ht="16.8" customHeight="1">
      <c r="A416" s="39"/>
      <c r="B416" s="45"/>
      <c r="C416" s="306" t="s">
        <v>1</v>
      </c>
      <c r="D416" s="306" t="s">
        <v>156</v>
      </c>
      <c r="E416" s="18" t="s">
        <v>1</v>
      </c>
      <c r="F416" s="307">
        <v>10.859999999999999</v>
      </c>
      <c r="G416" s="39"/>
      <c r="H416" s="45"/>
    </row>
    <row r="417" s="2" customFormat="1" ht="16.8" customHeight="1">
      <c r="A417" s="39"/>
      <c r="B417" s="45"/>
      <c r="C417" s="306" t="s">
        <v>168</v>
      </c>
      <c r="D417" s="306" t="s">
        <v>250</v>
      </c>
      <c r="E417" s="18" t="s">
        <v>1</v>
      </c>
      <c r="F417" s="307">
        <v>700.625</v>
      </c>
      <c r="G417" s="39"/>
      <c r="H417" s="45"/>
    </row>
    <row r="418" s="2" customFormat="1" ht="16.8" customHeight="1">
      <c r="A418" s="39"/>
      <c r="B418" s="45"/>
      <c r="C418" s="308" t="s">
        <v>2499</v>
      </c>
      <c r="D418" s="39"/>
      <c r="E418" s="39"/>
      <c r="F418" s="39"/>
      <c r="G418" s="39"/>
      <c r="H418" s="45"/>
    </row>
    <row r="419" s="2" customFormat="1" ht="16.8" customHeight="1">
      <c r="A419" s="39"/>
      <c r="B419" s="45"/>
      <c r="C419" s="306" t="s">
        <v>2425</v>
      </c>
      <c r="D419" s="306" t="s">
        <v>2426</v>
      </c>
      <c r="E419" s="18" t="s">
        <v>131</v>
      </c>
      <c r="F419" s="307">
        <v>700.625</v>
      </c>
      <c r="G419" s="39"/>
      <c r="H419" s="45"/>
    </row>
    <row r="420" s="2" customFormat="1" ht="16.8" customHeight="1">
      <c r="A420" s="39"/>
      <c r="B420" s="45"/>
      <c r="C420" s="306" t="s">
        <v>2390</v>
      </c>
      <c r="D420" s="306" t="s">
        <v>2391</v>
      </c>
      <c r="E420" s="18" t="s">
        <v>131</v>
      </c>
      <c r="F420" s="307">
        <v>887.75</v>
      </c>
      <c r="G420" s="39"/>
      <c r="H420" s="45"/>
    </row>
    <row r="421" s="2" customFormat="1" ht="16.8" customHeight="1">
      <c r="A421" s="39"/>
      <c r="B421" s="45"/>
      <c r="C421" s="306" t="s">
        <v>2394</v>
      </c>
      <c r="D421" s="306" t="s">
        <v>2395</v>
      </c>
      <c r="E421" s="18" t="s">
        <v>131</v>
      </c>
      <c r="F421" s="307">
        <v>887.75</v>
      </c>
      <c r="G421" s="39"/>
      <c r="H421" s="45"/>
    </row>
    <row r="422" s="2" customFormat="1" ht="16.8" customHeight="1">
      <c r="A422" s="39"/>
      <c r="B422" s="45"/>
      <c r="C422" s="306" t="s">
        <v>2398</v>
      </c>
      <c r="D422" s="306" t="s">
        <v>2399</v>
      </c>
      <c r="E422" s="18" t="s">
        <v>131</v>
      </c>
      <c r="F422" s="307">
        <v>887.75</v>
      </c>
      <c r="G422" s="39"/>
      <c r="H422" s="45"/>
    </row>
    <row r="423" s="2" customFormat="1" ht="16.8" customHeight="1">
      <c r="A423" s="39"/>
      <c r="B423" s="45"/>
      <c r="C423" s="306" t="s">
        <v>2402</v>
      </c>
      <c r="D423" s="306" t="s">
        <v>2403</v>
      </c>
      <c r="E423" s="18" t="s">
        <v>131</v>
      </c>
      <c r="F423" s="307">
        <v>887.75</v>
      </c>
      <c r="G423" s="39"/>
      <c r="H423" s="45"/>
    </row>
    <row r="424" s="2" customFormat="1">
      <c r="A424" s="39"/>
      <c r="B424" s="45"/>
      <c r="C424" s="306" t="s">
        <v>2457</v>
      </c>
      <c r="D424" s="306" t="s">
        <v>2458</v>
      </c>
      <c r="E424" s="18" t="s">
        <v>131</v>
      </c>
      <c r="F424" s="307">
        <v>700.625</v>
      </c>
      <c r="G424" s="39"/>
      <c r="H424" s="45"/>
    </row>
    <row r="425" s="2" customFormat="1" ht="16.8" customHeight="1">
      <c r="A425" s="39"/>
      <c r="B425" s="45"/>
      <c r="C425" s="302" t="s">
        <v>170</v>
      </c>
      <c r="D425" s="303" t="s">
        <v>1</v>
      </c>
      <c r="E425" s="304" t="s">
        <v>1</v>
      </c>
      <c r="F425" s="305">
        <v>187.125</v>
      </c>
      <c r="G425" s="39"/>
      <c r="H425" s="45"/>
    </row>
    <row r="426" s="2" customFormat="1" ht="16.8" customHeight="1">
      <c r="A426" s="39"/>
      <c r="B426" s="45"/>
      <c r="C426" s="306" t="s">
        <v>1</v>
      </c>
      <c r="D426" s="306" t="s">
        <v>2418</v>
      </c>
      <c r="E426" s="18" t="s">
        <v>1</v>
      </c>
      <c r="F426" s="307">
        <v>27.75</v>
      </c>
      <c r="G426" s="39"/>
      <c r="H426" s="45"/>
    </row>
    <row r="427" s="2" customFormat="1" ht="16.8" customHeight="1">
      <c r="A427" s="39"/>
      <c r="B427" s="45"/>
      <c r="C427" s="306" t="s">
        <v>1</v>
      </c>
      <c r="D427" s="306" t="s">
        <v>2419</v>
      </c>
      <c r="E427" s="18" t="s">
        <v>1</v>
      </c>
      <c r="F427" s="307">
        <v>16.050000000000001</v>
      </c>
      <c r="G427" s="39"/>
      <c r="H427" s="45"/>
    </row>
    <row r="428" s="2" customFormat="1" ht="16.8" customHeight="1">
      <c r="A428" s="39"/>
      <c r="B428" s="45"/>
      <c r="C428" s="306" t="s">
        <v>1</v>
      </c>
      <c r="D428" s="306" t="s">
        <v>2420</v>
      </c>
      <c r="E428" s="18" t="s">
        <v>1</v>
      </c>
      <c r="F428" s="307">
        <v>56.25</v>
      </c>
      <c r="G428" s="39"/>
      <c r="H428" s="45"/>
    </row>
    <row r="429" s="2" customFormat="1" ht="16.8" customHeight="1">
      <c r="A429" s="39"/>
      <c r="B429" s="45"/>
      <c r="C429" s="306" t="s">
        <v>1</v>
      </c>
      <c r="D429" s="306" t="s">
        <v>2421</v>
      </c>
      <c r="E429" s="18" t="s">
        <v>1</v>
      </c>
      <c r="F429" s="307">
        <v>26.850000000000001</v>
      </c>
      <c r="G429" s="39"/>
      <c r="H429" s="45"/>
    </row>
    <row r="430" s="2" customFormat="1" ht="16.8" customHeight="1">
      <c r="A430" s="39"/>
      <c r="B430" s="45"/>
      <c r="C430" s="306" t="s">
        <v>1</v>
      </c>
      <c r="D430" s="306" t="s">
        <v>2422</v>
      </c>
      <c r="E430" s="18" t="s">
        <v>1</v>
      </c>
      <c r="F430" s="307">
        <v>25.800000000000001</v>
      </c>
      <c r="G430" s="39"/>
      <c r="H430" s="45"/>
    </row>
    <row r="431" s="2" customFormat="1" ht="16.8" customHeight="1">
      <c r="A431" s="39"/>
      <c r="B431" s="45"/>
      <c r="C431" s="306" t="s">
        <v>1</v>
      </c>
      <c r="D431" s="306" t="s">
        <v>2423</v>
      </c>
      <c r="E431" s="18" t="s">
        <v>1</v>
      </c>
      <c r="F431" s="307">
        <v>34.424999999999997</v>
      </c>
      <c r="G431" s="39"/>
      <c r="H431" s="45"/>
    </row>
    <row r="432" s="2" customFormat="1" ht="16.8" customHeight="1">
      <c r="A432" s="39"/>
      <c r="B432" s="45"/>
      <c r="C432" s="306" t="s">
        <v>170</v>
      </c>
      <c r="D432" s="306" t="s">
        <v>244</v>
      </c>
      <c r="E432" s="18" t="s">
        <v>1</v>
      </c>
      <c r="F432" s="307">
        <v>187.125</v>
      </c>
      <c r="G432" s="39"/>
      <c r="H432" s="45"/>
    </row>
    <row r="433" s="2" customFormat="1" ht="16.8" customHeight="1">
      <c r="A433" s="39"/>
      <c r="B433" s="45"/>
      <c r="C433" s="308" t="s">
        <v>2499</v>
      </c>
      <c r="D433" s="39"/>
      <c r="E433" s="39"/>
      <c r="F433" s="39"/>
      <c r="G433" s="39"/>
      <c r="H433" s="45"/>
    </row>
    <row r="434" s="2" customFormat="1">
      <c r="A434" s="39"/>
      <c r="B434" s="45"/>
      <c r="C434" s="306" t="s">
        <v>2415</v>
      </c>
      <c r="D434" s="306" t="s">
        <v>2416</v>
      </c>
      <c r="E434" s="18" t="s">
        <v>131</v>
      </c>
      <c r="F434" s="307">
        <v>187.125</v>
      </c>
      <c r="G434" s="39"/>
      <c r="H434" s="45"/>
    </row>
    <row r="435" s="2" customFormat="1" ht="16.8" customHeight="1">
      <c r="A435" s="39"/>
      <c r="B435" s="45"/>
      <c r="C435" s="306" t="s">
        <v>2390</v>
      </c>
      <c r="D435" s="306" t="s">
        <v>2391</v>
      </c>
      <c r="E435" s="18" t="s">
        <v>131</v>
      </c>
      <c r="F435" s="307">
        <v>887.75</v>
      </c>
      <c r="G435" s="39"/>
      <c r="H435" s="45"/>
    </row>
    <row r="436" s="2" customFormat="1" ht="16.8" customHeight="1">
      <c r="A436" s="39"/>
      <c r="B436" s="45"/>
      <c r="C436" s="306" t="s">
        <v>2394</v>
      </c>
      <c r="D436" s="306" t="s">
        <v>2395</v>
      </c>
      <c r="E436" s="18" t="s">
        <v>131</v>
      </c>
      <c r="F436" s="307">
        <v>887.75</v>
      </c>
      <c r="G436" s="39"/>
      <c r="H436" s="45"/>
    </row>
    <row r="437" s="2" customFormat="1" ht="16.8" customHeight="1">
      <c r="A437" s="39"/>
      <c r="B437" s="45"/>
      <c r="C437" s="306" t="s">
        <v>2398</v>
      </c>
      <c r="D437" s="306" t="s">
        <v>2399</v>
      </c>
      <c r="E437" s="18" t="s">
        <v>131</v>
      </c>
      <c r="F437" s="307">
        <v>887.75</v>
      </c>
      <c r="G437" s="39"/>
      <c r="H437" s="45"/>
    </row>
    <row r="438" s="2" customFormat="1" ht="16.8" customHeight="1">
      <c r="A438" s="39"/>
      <c r="B438" s="45"/>
      <c r="C438" s="306" t="s">
        <v>2402</v>
      </c>
      <c r="D438" s="306" t="s">
        <v>2403</v>
      </c>
      <c r="E438" s="18" t="s">
        <v>131</v>
      </c>
      <c r="F438" s="307">
        <v>887.75</v>
      </c>
      <c r="G438" s="39"/>
      <c r="H438" s="45"/>
    </row>
    <row r="439" s="2" customFormat="1">
      <c r="A439" s="39"/>
      <c r="B439" s="45"/>
      <c r="C439" s="306" t="s">
        <v>2411</v>
      </c>
      <c r="D439" s="306" t="s">
        <v>2412</v>
      </c>
      <c r="E439" s="18" t="s">
        <v>131</v>
      </c>
      <c r="F439" s="307">
        <v>187.125</v>
      </c>
      <c r="G439" s="39"/>
      <c r="H439" s="45"/>
    </row>
    <row r="440" s="2" customFormat="1" ht="16.8" customHeight="1">
      <c r="A440" s="39"/>
      <c r="B440" s="45"/>
      <c r="C440" s="302" t="s">
        <v>172</v>
      </c>
      <c r="D440" s="303" t="s">
        <v>1</v>
      </c>
      <c r="E440" s="304" t="s">
        <v>1</v>
      </c>
      <c r="F440" s="305">
        <v>51.052999999999997</v>
      </c>
      <c r="G440" s="39"/>
      <c r="H440" s="45"/>
    </row>
    <row r="441" s="2" customFormat="1" ht="16.8" customHeight="1">
      <c r="A441" s="39"/>
      <c r="B441" s="45"/>
      <c r="C441" s="306" t="s">
        <v>1</v>
      </c>
      <c r="D441" s="306" t="s">
        <v>355</v>
      </c>
      <c r="E441" s="18" t="s">
        <v>1</v>
      </c>
      <c r="F441" s="307">
        <v>11.885</v>
      </c>
      <c r="G441" s="39"/>
      <c r="H441" s="45"/>
    </row>
    <row r="442" s="2" customFormat="1" ht="16.8" customHeight="1">
      <c r="A442" s="39"/>
      <c r="B442" s="45"/>
      <c r="C442" s="306" t="s">
        <v>1</v>
      </c>
      <c r="D442" s="306" t="s">
        <v>356</v>
      </c>
      <c r="E442" s="18" t="s">
        <v>1</v>
      </c>
      <c r="F442" s="307">
        <v>12.818</v>
      </c>
      <c r="G442" s="39"/>
      <c r="H442" s="45"/>
    </row>
    <row r="443" s="2" customFormat="1" ht="16.8" customHeight="1">
      <c r="A443" s="39"/>
      <c r="B443" s="45"/>
      <c r="C443" s="306" t="s">
        <v>1</v>
      </c>
      <c r="D443" s="306" t="s">
        <v>357</v>
      </c>
      <c r="E443" s="18" t="s">
        <v>1</v>
      </c>
      <c r="F443" s="307">
        <v>1.095</v>
      </c>
      <c r="G443" s="39"/>
      <c r="H443" s="45"/>
    </row>
    <row r="444" s="2" customFormat="1" ht="16.8" customHeight="1">
      <c r="A444" s="39"/>
      <c r="B444" s="45"/>
      <c r="C444" s="306" t="s">
        <v>1</v>
      </c>
      <c r="D444" s="306" t="s">
        <v>358</v>
      </c>
      <c r="E444" s="18" t="s">
        <v>1</v>
      </c>
      <c r="F444" s="307">
        <v>14.109999999999999</v>
      </c>
      <c r="G444" s="39"/>
      <c r="H444" s="45"/>
    </row>
    <row r="445" s="2" customFormat="1" ht="16.8" customHeight="1">
      <c r="A445" s="39"/>
      <c r="B445" s="45"/>
      <c r="C445" s="306" t="s">
        <v>1</v>
      </c>
      <c r="D445" s="306" t="s">
        <v>359</v>
      </c>
      <c r="E445" s="18" t="s">
        <v>1</v>
      </c>
      <c r="F445" s="307">
        <v>11.145</v>
      </c>
      <c r="G445" s="39"/>
      <c r="H445" s="45"/>
    </row>
    <row r="446" s="2" customFormat="1" ht="16.8" customHeight="1">
      <c r="A446" s="39"/>
      <c r="B446" s="45"/>
      <c r="C446" s="306" t="s">
        <v>172</v>
      </c>
      <c r="D446" s="306" t="s">
        <v>244</v>
      </c>
      <c r="E446" s="18" t="s">
        <v>1</v>
      </c>
      <c r="F446" s="307">
        <v>51.052999999999997</v>
      </c>
      <c r="G446" s="39"/>
      <c r="H446" s="45"/>
    </row>
    <row r="447" s="2" customFormat="1" ht="16.8" customHeight="1">
      <c r="A447" s="39"/>
      <c r="B447" s="45"/>
      <c r="C447" s="308" t="s">
        <v>2499</v>
      </c>
      <c r="D447" s="39"/>
      <c r="E447" s="39"/>
      <c r="F447" s="39"/>
      <c r="G447" s="39"/>
      <c r="H447" s="45"/>
    </row>
    <row r="448" s="2" customFormat="1" ht="16.8" customHeight="1">
      <c r="A448" s="39"/>
      <c r="B448" s="45"/>
      <c r="C448" s="306" t="s">
        <v>352</v>
      </c>
      <c r="D448" s="306" t="s">
        <v>353</v>
      </c>
      <c r="E448" s="18" t="s">
        <v>131</v>
      </c>
      <c r="F448" s="307">
        <v>51.052999999999997</v>
      </c>
      <c r="G448" s="39"/>
      <c r="H448" s="45"/>
    </row>
    <row r="449" s="2" customFormat="1" ht="16.8" customHeight="1">
      <c r="A449" s="39"/>
      <c r="B449" s="45"/>
      <c r="C449" s="306" t="s">
        <v>471</v>
      </c>
      <c r="D449" s="306" t="s">
        <v>472</v>
      </c>
      <c r="E449" s="18" t="s">
        <v>131</v>
      </c>
      <c r="F449" s="307">
        <v>102.106</v>
      </c>
      <c r="G449" s="39"/>
      <c r="H449" s="45"/>
    </row>
    <row r="450" s="2" customFormat="1" ht="16.8" customHeight="1">
      <c r="A450" s="39"/>
      <c r="B450" s="45"/>
      <c r="C450" s="306" t="s">
        <v>504</v>
      </c>
      <c r="D450" s="306" t="s">
        <v>505</v>
      </c>
      <c r="E450" s="18" t="s">
        <v>131</v>
      </c>
      <c r="F450" s="307">
        <v>102.106</v>
      </c>
      <c r="G450" s="39"/>
      <c r="H450" s="45"/>
    </row>
    <row r="451" s="2" customFormat="1" ht="16.8" customHeight="1">
      <c r="A451" s="39"/>
      <c r="B451" s="45"/>
      <c r="C451" s="306" t="s">
        <v>508</v>
      </c>
      <c r="D451" s="306" t="s">
        <v>509</v>
      </c>
      <c r="E451" s="18" t="s">
        <v>131</v>
      </c>
      <c r="F451" s="307">
        <v>102.106</v>
      </c>
      <c r="G451" s="39"/>
      <c r="H451" s="45"/>
    </row>
    <row r="452" s="2" customFormat="1" ht="16.8" customHeight="1">
      <c r="A452" s="39"/>
      <c r="B452" s="45"/>
      <c r="C452" s="302" t="s">
        <v>174</v>
      </c>
      <c r="D452" s="303" t="s">
        <v>1</v>
      </c>
      <c r="E452" s="304" t="s">
        <v>1</v>
      </c>
      <c r="F452" s="305">
        <v>11.76</v>
      </c>
      <c r="G452" s="39"/>
      <c r="H452" s="45"/>
    </row>
    <row r="453" s="2" customFormat="1" ht="16.8" customHeight="1">
      <c r="A453" s="39"/>
      <c r="B453" s="45"/>
      <c r="C453" s="306" t="s">
        <v>1</v>
      </c>
      <c r="D453" s="306" t="s">
        <v>572</v>
      </c>
      <c r="E453" s="18" t="s">
        <v>1</v>
      </c>
      <c r="F453" s="307">
        <v>0</v>
      </c>
      <c r="G453" s="39"/>
      <c r="H453" s="45"/>
    </row>
    <row r="454" s="2" customFormat="1" ht="16.8" customHeight="1">
      <c r="A454" s="39"/>
      <c r="B454" s="45"/>
      <c r="C454" s="306" t="s">
        <v>1</v>
      </c>
      <c r="D454" s="306" t="s">
        <v>573</v>
      </c>
      <c r="E454" s="18" t="s">
        <v>1</v>
      </c>
      <c r="F454" s="307">
        <v>11.76</v>
      </c>
      <c r="G454" s="39"/>
      <c r="H454" s="45"/>
    </row>
    <row r="455" s="2" customFormat="1" ht="16.8" customHeight="1">
      <c r="A455" s="39"/>
      <c r="B455" s="45"/>
      <c r="C455" s="306" t="s">
        <v>174</v>
      </c>
      <c r="D455" s="306" t="s">
        <v>244</v>
      </c>
      <c r="E455" s="18" t="s">
        <v>1</v>
      </c>
      <c r="F455" s="307">
        <v>11.76</v>
      </c>
      <c r="G455" s="39"/>
      <c r="H455" s="45"/>
    </row>
    <row r="456" s="2" customFormat="1" ht="16.8" customHeight="1">
      <c r="A456" s="39"/>
      <c r="B456" s="45"/>
      <c r="C456" s="308" t="s">
        <v>2499</v>
      </c>
      <c r="D456" s="39"/>
      <c r="E456" s="39"/>
      <c r="F456" s="39"/>
      <c r="G456" s="39"/>
      <c r="H456" s="45"/>
    </row>
    <row r="457" s="2" customFormat="1" ht="16.8" customHeight="1">
      <c r="A457" s="39"/>
      <c r="B457" s="45"/>
      <c r="C457" s="306" t="s">
        <v>569</v>
      </c>
      <c r="D457" s="306" t="s">
        <v>570</v>
      </c>
      <c r="E457" s="18" t="s">
        <v>131</v>
      </c>
      <c r="F457" s="307">
        <v>11.76</v>
      </c>
      <c r="G457" s="39"/>
      <c r="H457" s="45"/>
    </row>
    <row r="458" s="2" customFormat="1" ht="16.8" customHeight="1">
      <c r="A458" s="39"/>
      <c r="B458" s="45"/>
      <c r="C458" s="306" t="s">
        <v>575</v>
      </c>
      <c r="D458" s="306" t="s">
        <v>576</v>
      </c>
      <c r="E458" s="18" t="s">
        <v>131</v>
      </c>
      <c r="F458" s="307">
        <v>11.76</v>
      </c>
      <c r="G458" s="39"/>
      <c r="H458" s="45"/>
    </row>
    <row r="459" s="2" customFormat="1" ht="16.8" customHeight="1">
      <c r="A459" s="39"/>
      <c r="B459" s="45"/>
      <c r="C459" s="306" t="s">
        <v>931</v>
      </c>
      <c r="D459" s="306" t="s">
        <v>932</v>
      </c>
      <c r="E459" s="18" t="s">
        <v>131</v>
      </c>
      <c r="F459" s="307">
        <v>11.76</v>
      </c>
      <c r="G459" s="39"/>
      <c r="H459" s="45"/>
    </row>
    <row r="460" s="2" customFormat="1" ht="16.8" customHeight="1">
      <c r="A460" s="39"/>
      <c r="B460" s="45"/>
      <c r="C460" s="302" t="s">
        <v>175</v>
      </c>
      <c r="D460" s="303" t="s">
        <v>1</v>
      </c>
      <c r="E460" s="304" t="s">
        <v>1</v>
      </c>
      <c r="F460" s="305">
        <v>7.9000000000000004</v>
      </c>
      <c r="G460" s="39"/>
      <c r="H460" s="45"/>
    </row>
    <row r="461" s="2" customFormat="1" ht="16.8" customHeight="1">
      <c r="A461" s="39"/>
      <c r="B461" s="45"/>
      <c r="C461" s="306" t="s">
        <v>1</v>
      </c>
      <c r="D461" s="306" t="s">
        <v>757</v>
      </c>
      <c r="E461" s="18" t="s">
        <v>1</v>
      </c>
      <c r="F461" s="307">
        <v>0.5</v>
      </c>
      <c r="G461" s="39"/>
      <c r="H461" s="45"/>
    </row>
    <row r="462" s="2" customFormat="1" ht="16.8" customHeight="1">
      <c r="A462" s="39"/>
      <c r="B462" s="45"/>
      <c r="C462" s="306" t="s">
        <v>1</v>
      </c>
      <c r="D462" s="306" t="s">
        <v>758</v>
      </c>
      <c r="E462" s="18" t="s">
        <v>1</v>
      </c>
      <c r="F462" s="307">
        <v>0.5</v>
      </c>
      <c r="G462" s="39"/>
      <c r="H462" s="45"/>
    </row>
    <row r="463" s="2" customFormat="1" ht="16.8" customHeight="1">
      <c r="A463" s="39"/>
      <c r="B463" s="45"/>
      <c r="C463" s="306" t="s">
        <v>1</v>
      </c>
      <c r="D463" s="306" t="s">
        <v>759</v>
      </c>
      <c r="E463" s="18" t="s">
        <v>1</v>
      </c>
      <c r="F463" s="307">
        <v>2</v>
      </c>
      <c r="G463" s="39"/>
      <c r="H463" s="45"/>
    </row>
    <row r="464" s="2" customFormat="1" ht="16.8" customHeight="1">
      <c r="A464" s="39"/>
      <c r="B464" s="45"/>
      <c r="C464" s="306" t="s">
        <v>1</v>
      </c>
      <c r="D464" s="306" t="s">
        <v>760</v>
      </c>
      <c r="E464" s="18" t="s">
        <v>1</v>
      </c>
      <c r="F464" s="307">
        <v>4.9000000000000004</v>
      </c>
      <c r="G464" s="39"/>
      <c r="H464" s="45"/>
    </row>
    <row r="465" s="2" customFormat="1" ht="16.8" customHeight="1">
      <c r="A465" s="39"/>
      <c r="B465" s="45"/>
      <c r="C465" s="306" t="s">
        <v>175</v>
      </c>
      <c r="D465" s="306" t="s">
        <v>250</v>
      </c>
      <c r="E465" s="18" t="s">
        <v>1</v>
      </c>
      <c r="F465" s="307">
        <v>7.9000000000000004</v>
      </c>
      <c r="G465" s="39"/>
      <c r="H465" s="45"/>
    </row>
    <row r="466" s="2" customFormat="1" ht="16.8" customHeight="1">
      <c r="A466" s="39"/>
      <c r="B466" s="45"/>
      <c r="C466" s="308" t="s">
        <v>2499</v>
      </c>
      <c r="D466" s="39"/>
      <c r="E466" s="39"/>
      <c r="F466" s="39"/>
      <c r="G466" s="39"/>
      <c r="H466" s="45"/>
    </row>
    <row r="467" s="2" customFormat="1" ht="16.8" customHeight="1">
      <c r="A467" s="39"/>
      <c r="B467" s="45"/>
      <c r="C467" s="306" t="s">
        <v>749</v>
      </c>
      <c r="D467" s="306" t="s">
        <v>750</v>
      </c>
      <c r="E467" s="18" t="s">
        <v>96</v>
      </c>
      <c r="F467" s="307">
        <v>69.299999999999997</v>
      </c>
      <c r="G467" s="39"/>
      <c r="H467" s="45"/>
    </row>
    <row r="468" s="2" customFormat="1" ht="16.8" customHeight="1">
      <c r="A468" s="39"/>
      <c r="B468" s="45"/>
      <c r="C468" s="306" t="s">
        <v>1016</v>
      </c>
      <c r="D468" s="306" t="s">
        <v>1017</v>
      </c>
      <c r="E468" s="18" t="s">
        <v>96</v>
      </c>
      <c r="F468" s="307">
        <v>7.1500000000000004</v>
      </c>
      <c r="G468" s="39"/>
      <c r="H468" s="45"/>
    </row>
    <row r="469" s="2" customFormat="1" ht="16.8" customHeight="1">
      <c r="A469" s="39"/>
      <c r="B469" s="45"/>
      <c r="C469" s="306" t="s">
        <v>1046</v>
      </c>
      <c r="D469" s="306" t="s">
        <v>1047</v>
      </c>
      <c r="E469" s="18" t="s">
        <v>96</v>
      </c>
      <c r="F469" s="307">
        <v>25</v>
      </c>
      <c r="G469" s="39"/>
      <c r="H469" s="45"/>
    </row>
    <row r="470" s="2" customFormat="1" ht="16.8" customHeight="1">
      <c r="A470" s="39"/>
      <c r="B470" s="45"/>
      <c r="C470" s="302" t="s">
        <v>177</v>
      </c>
      <c r="D470" s="303" t="s">
        <v>1</v>
      </c>
      <c r="E470" s="304" t="s">
        <v>1</v>
      </c>
      <c r="F470" s="305">
        <v>69.299999999999997</v>
      </c>
      <c r="G470" s="39"/>
      <c r="H470" s="45"/>
    </row>
    <row r="471" s="2" customFormat="1" ht="16.8" customHeight="1">
      <c r="A471" s="39"/>
      <c r="B471" s="45"/>
      <c r="C471" s="306" t="s">
        <v>1</v>
      </c>
      <c r="D471" s="306" t="s">
        <v>752</v>
      </c>
      <c r="E471" s="18" t="s">
        <v>1</v>
      </c>
      <c r="F471" s="307">
        <v>1</v>
      </c>
      <c r="G471" s="39"/>
      <c r="H471" s="45"/>
    </row>
    <row r="472" s="2" customFormat="1" ht="16.8" customHeight="1">
      <c r="A472" s="39"/>
      <c r="B472" s="45"/>
      <c r="C472" s="306" t="s">
        <v>1</v>
      </c>
      <c r="D472" s="306" t="s">
        <v>753</v>
      </c>
      <c r="E472" s="18" t="s">
        <v>1</v>
      </c>
      <c r="F472" s="307">
        <v>1</v>
      </c>
      <c r="G472" s="39"/>
      <c r="H472" s="45"/>
    </row>
    <row r="473" s="2" customFormat="1" ht="16.8" customHeight="1">
      <c r="A473" s="39"/>
      <c r="B473" s="45"/>
      <c r="C473" s="306" t="s">
        <v>1</v>
      </c>
      <c r="D473" s="306" t="s">
        <v>754</v>
      </c>
      <c r="E473" s="18" t="s">
        <v>1</v>
      </c>
      <c r="F473" s="307">
        <v>4</v>
      </c>
      <c r="G473" s="39"/>
      <c r="H473" s="45"/>
    </row>
    <row r="474" s="2" customFormat="1">
      <c r="A474" s="39"/>
      <c r="B474" s="45"/>
      <c r="C474" s="306" t="s">
        <v>1</v>
      </c>
      <c r="D474" s="306" t="s">
        <v>755</v>
      </c>
      <c r="E474" s="18" t="s">
        <v>1</v>
      </c>
      <c r="F474" s="307">
        <v>37.399999999999999</v>
      </c>
      <c r="G474" s="39"/>
      <c r="H474" s="45"/>
    </row>
    <row r="475" s="2" customFormat="1" ht="16.8" customHeight="1">
      <c r="A475" s="39"/>
      <c r="B475" s="45"/>
      <c r="C475" s="306" t="s">
        <v>1</v>
      </c>
      <c r="D475" s="306" t="s">
        <v>756</v>
      </c>
      <c r="E475" s="18" t="s">
        <v>1</v>
      </c>
      <c r="F475" s="307">
        <v>18</v>
      </c>
      <c r="G475" s="39"/>
      <c r="H475" s="45"/>
    </row>
    <row r="476" s="2" customFormat="1" ht="16.8" customHeight="1">
      <c r="A476" s="39"/>
      <c r="B476" s="45"/>
      <c r="C476" s="306" t="s">
        <v>1</v>
      </c>
      <c r="D476" s="306" t="s">
        <v>757</v>
      </c>
      <c r="E476" s="18" t="s">
        <v>1</v>
      </c>
      <c r="F476" s="307">
        <v>0.5</v>
      </c>
      <c r="G476" s="39"/>
      <c r="H476" s="45"/>
    </row>
    <row r="477" s="2" customFormat="1" ht="16.8" customHeight="1">
      <c r="A477" s="39"/>
      <c r="B477" s="45"/>
      <c r="C477" s="306" t="s">
        <v>1</v>
      </c>
      <c r="D477" s="306" t="s">
        <v>758</v>
      </c>
      <c r="E477" s="18" t="s">
        <v>1</v>
      </c>
      <c r="F477" s="307">
        <v>0.5</v>
      </c>
      <c r="G477" s="39"/>
      <c r="H477" s="45"/>
    </row>
    <row r="478" s="2" customFormat="1" ht="16.8" customHeight="1">
      <c r="A478" s="39"/>
      <c r="B478" s="45"/>
      <c r="C478" s="306" t="s">
        <v>1</v>
      </c>
      <c r="D478" s="306" t="s">
        <v>759</v>
      </c>
      <c r="E478" s="18" t="s">
        <v>1</v>
      </c>
      <c r="F478" s="307">
        <v>2</v>
      </c>
      <c r="G478" s="39"/>
      <c r="H478" s="45"/>
    </row>
    <row r="479" s="2" customFormat="1" ht="16.8" customHeight="1">
      <c r="A479" s="39"/>
      <c r="B479" s="45"/>
      <c r="C479" s="306" t="s">
        <v>1</v>
      </c>
      <c r="D479" s="306" t="s">
        <v>760</v>
      </c>
      <c r="E479" s="18" t="s">
        <v>1</v>
      </c>
      <c r="F479" s="307">
        <v>4.9000000000000004</v>
      </c>
      <c r="G479" s="39"/>
      <c r="H479" s="45"/>
    </row>
    <row r="480" s="2" customFormat="1" ht="16.8" customHeight="1">
      <c r="A480" s="39"/>
      <c r="B480" s="45"/>
      <c r="C480" s="306" t="s">
        <v>177</v>
      </c>
      <c r="D480" s="306" t="s">
        <v>244</v>
      </c>
      <c r="E480" s="18" t="s">
        <v>1</v>
      </c>
      <c r="F480" s="307">
        <v>69.299999999999997</v>
      </c>
      <c r="G480" s="39"/>
      <c r="H480" s="45"/>
    </row>
    <row r="481" s="2" customFormat="1" ht="16.8" customHeight="1">
      <c r="A481" s="39"/>
      <c r="B481" s="45"/>
      <c r="C481" s="308" t="s">
        <v>2499</v>
      </c>
      <c r="D481" s="39"/>
      <c r="E481" s="39"/>
      <c r="F481" s="39"/>
      <c r="G481" s="39"/>
      <c r="H481" s="45"/>
    </row>
    <row r="482" s="2" customFormat="1" ht="16.8" customHeight="1">
      <c r="A482" s="39"/>
      <c r="B482" s="45"/>
      <c r="C482" s="306" t="s">
        <v>749</v>
      </c>
      <c r="D482" s="306" t="s">
        <v>750</v>
      </c>
      <c r="E482" s="18" t="s">
        <v>96</v>
      </c>
      <c r="F482" s="307">
        <v>69.299999999999997</v>
      </c>
      <c r="G482" s="39"/>
      <c r="H482" s="45"/>
    </row>
    <row r="483" s="2" customFormat="1" ht="16.8" customHeight="1">
      <c r="A483" s="39"/>
      <c r="B483" s="45"/>
      <c r="C483" s="306" t="s">
        <v>497</v>
      </c>
      <c r="D483" s="306" t="s">
        <v>498</v>
      </c>
      <c r="E483" s="18" t="s">
        <v>131</v>
      </c>
      <c r="F483" s="307">
        <v>15.9</v>
      </c>
      <c r="G483" s="39"/>
      <c r="H483" s="45"/>
    </row>
    <row r="484" s="2" customFormat="1" ht="16.8" customHeight="1">
      <c r="A484" s="39"/>
      <c r="B484" s="45"/>
      <c r="C484" s="302" t="s">
        <v>179</v>
      </c>
      <c r="D484" s="303" t="s">
        <v>1</v>
      </c>
      <c r="E484" s="304" t="s">
        <v>1</v>
      </c>
      <c r="F484" s="305">
        <v>61.399999999999999</v>
      </c>
      <c r="G484" s="39"/>
      <c r="H484" s="45"/>
    </row>
    <row r="485" s="2" customFormat="1" ht="16.8" customHeight="1">
      <c r="A485" s="39"/>
      <c r="B485" s="45"/>
      <c r="C485" s="306" t="s">
        <v>1</v>
      </c>
      <c r="D485" s="306" t="s">
        <v>752</v>
      </c>
      <c r="E485" s="18" t="s">
        <v>1</v>
      </c>
      <c r="F485" s="307">
        <v>1</v>
      </c>
      <c r="G485" s="39"/>
      <c r="H485" s="45"/>
    </row>
    <row r="486" s="2" customFormat="1" ht="16.8" customHeight="1">
      <c r="A486" s="39"/>
      <c r="B486" s="45"/>
      <c r="C486" s="306" t="s">
        <v>1</v>
      </c>
      <c r="D486" s="306" t="s">
        <v>753</v>
      </c>
      <c r="E486" s="18" t="s">
        <v>1</v>
      </c>
      <c r="F486" s="307">
        <v>1</v>
      </c>
      <c r="G486" s="39"/>
      <c r="H486" s="45"/>
    </row>
    <row r="487" s="2" customFormat="1" ht="16.8" customHeight="1">
      <c r="A487" s="39"/>
      <c r="B487" s="45"/>
      <c r="C487" s="306" t="s">
        <v>1</v>
      </c>
      <c r="D487" s="306" t="s">
        <v>754</v>
      </c>
      <c r="E487" s="18" t="s">
        <v>1</v>
      </c>
      <c r="F487" s="307">
        <v>4</v>
      </c>
      <c r="G487" s="39"/>
      <c r="H487" s="45"/>
    </row>
    <row r="488" s="2" customFormat="1">
      <c r="A488" s="39"/>
      <c r="B488" s="45"/>
      <c r="C488" s="306" t="s">
        <v>1</v>
      </c>
      <c r="D488" s="306" t="s">
        <v>755</v>
      </c>
      <c r="E488" s="18" t="s">
        <v>1</v>
      </c>
      <c r="F488" s="307">
        <v>37.399999999999999</v>
      </c>
      <c r="G488" s="39"/>
      <c r="H488" s="45"/>
    </row>
    <row r="489" s="2" customFormat="1" ht="16.8" customHeight="1">
      <c r="A489" s="39"/>
      <c r="B489" s="45"/>
      <c r="C489" s="306" t="s">
        <v>1</v>
      </c>
      <c r="D489" s="306" t="s">
        <v>756</v>
      </c>
      <c r="E489" s="18" t="s">
        <v>1</v>
      </c>
      <c r="F489" s="307">
        <v>18</v>
      </c>
      <c r="G489" s="39"/>
      <c r="H489" s="45"/>
    </row>
    <row r="490" s="2" customFormat="1" ht="16.8" customHeight="1">
      <c r="A490" s="39"/>
      <c r="B490" s="45"/>
      <c r="C490" s="306" t="s">
        <v>179</v>
      </c>
      <c r="D490" s="306" t="s">
        <v>250</v>
      </c>
      <c r="E490" s="18" t="s">
        <v>1</v>
      </c>
      <c r="F490" s="307">
        <v>61.399999999999999</v>
      </c>
      <c r="G490" s="39"/>
      <c r="H490" s="45"/>
    </row>
    <row r="491" s="2" customFormat="1" ht="16.8" customHeight="1">
      <c r="A491" s="39"/>
      <c r="B491" s="45"/>
      <c r="C491" s="308" t="s">
        <v>2499</v>
      </c>
      <c r="D491" s="39"/>
      <c r="E491" s="39"/>
      <c r="F491" s="39"/>
      <c r="G491" s="39"/>
      <c r="H491" s="45"/>
    </row>
    <row r="492" s="2" customFormat="1" ht="16.8" customHeight="1">
      <c r="A492" s="39"/>
      <c r="B492" s="45"/>
      <c r="C492" s="306" t="s">
        <v>749</v>
      </c>
      <c r="D492" s="306" t="s">
        <v>750</v>
      </c>
      <c r="E492" s="18" t="s">
        <v>96</v>
      </c>
      <c r="F492" s="307">
        <v>69.299999999999997</v>
      </c>
      <c r="G492" s="39"/>
      <c r="H492" s="45"/>
    </row>
    <row r="493" s="2" customFormat="1" ht="16.8" customHeight="1">
      <c r="A493" s="39"/>
      <c r="B493" s="45"/>
      <c r="C493" s="306" t="s">
        <v>1070</v>
      </c>
      <c r="D493" s="306" t="s">
        <v>1071</v>
      </c>
      <c r="E493" s="18" t="s">
        <v>96</v>
      </c>
      <c r="F493" s="307">
        <v>66.400000000000006</v>
      </c>
      <c r="G493" s="39"/>
      <c r="H493" s="45"/>
    </row>
    <row r="494" s="2" customFormat="1">
      <c r="A494" s="39"/>
      <c r="B494" s="45"/>
      <c r="C494" s="306" t="s">
        <v>1075</v>
      </c>
      <c r="D494" s="306" t="s">
        <v>1076</v>
      </c>
      <c r="E494" s="18" t="s">
        <v>96</v>
      </c>
      <c r="F494" s="307">
        <v>66.400000000000006</v>
      </c>
      <c r="G494" s="39"/>
      <c r="H494" s="45"/>
    </row>
    <row r="495" s="2" customFormat="1" ht="16.8" customHeight="1">
      <c r="A495" s="39"/>
      <c r="B495" s="45"/>
      <c r="C495" s="306" t="s">
        <v>1097</v>
      </c>
      <c r="D495" s="306" t="s">
        <v>1098</v>
      </c>
      <c r="E495" s="18" t="s">
        <v>96</v>
      </c>
      <c r="F495" s="307">
        <v>66.400000000000006</v>
      </c>
      <c r="G495" s="39"/>
      <c r="H495" s="45"/>
    </row>
    <row r="496" s="2" customFormat="1" ht="16.8" customHeight="1">
      <c r="A496" s="39"/>
      <c r="B496" s="45"/>
      <c r="C496" s="306" t="s">
        <v>1102</v>
      </c>
      <c r="D496" s="306" t="s">
        <v>1103</v>
      </c>
      <c r="E496" s="18" t="s">
        <v>96</v>
      </c>
      <c r="F496" s="307">
        <v>66.400000000000006</v>
      </c>
      <c r="G496" s="39"/>
      <c r="H496" s="45"/>
    </row>
    <row r="497" s="2" customFormat="1" ht="7.44" customHeight="1">
      <c r="A497" s="39"/>
      <c r="B497" s="169"/>
      <c r="C497" s="170"/>
      <c r="D497" s="170"/>
      <c r="E497" s="170"/>
      <c r="F497" s="170"/>
      <c r="G497" s="170"/>
      <c r="H497" s="45"/>
    </row>
    <row r="498" s="2" customFormat="1">
      <c r="A498" s="39"/>
      <c r="B498" s="39"/>
      <c r="C498" s="39"/>
      <c r="D498" s="39"/>
      <c r="E498" s="39"/>
      <c r="F498" s="39"/>
      <c r="G498" s="39"/>
      <c r="H498" s="39"/>
    </row>
  </sheetData>
  <sheetProtection sheet="1" formatColumns="0" formatRows="0" objects="1" scenarios="1" spinCount="100000" saltValue="np3cYK+bLVjTNrwqzGsk4EwTEOJPcf7F6DjLS70pTtuzFbQ8Mx+I7P8L7oU6J/OqAeO2fv37cKRktSPgq3jo/w==" hashValue="uXAnPSM5YouwVzYhzQ2948Iy00VWLkwiB35Zxg0LYBTawFHTkrGKZCvgcDmTbXINcJDdo5Zg0cSU0CISba413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DESKTOP-ZBOOKG3\zbook_g3</dc:creator>
  <cp:lastModifiedBy>DESKTOP-ZBOOKG3\zbook_g3</cp:lastModifiedBy>
  <dcterms:created xsi:type="dcterms:W3CDTF">2022-08-05T05:25:00Z</dcterms:created>
  <dcterms:modified xsi:type="dcterms:W3CDTF">2022-08-05T05:25:15Z</dcterms:modified>
</cp:coreProperties>
</file>